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 tabRatio="824" firstSheet="5"/>
  </bookViews>
  <sheets>
    <sheet name="氧气" sheetId="1" r:id="rId1"/>
    <sheet name="氩气" sheetId="5" r:id="rId2"/>
    <sheet name="氮气" sheetId="2" r:id="rId3"/>
    <sheet name="二氧化碳" sheetId="7" r:id="rId4"/>
    <sheet name="混合气" sheetId="3" r:id="rId5"/>
    <sheet name="水的平均压缩系数" sheetId="9" r:id="rId6"/>
    <sheet name="公斤水的体积" sheetId="10" r:id="rId7"/>
  </sheets>
  <externalReferences>
    <externalReference r:id="rId8"/>
  </externalReferences>
  <definedNames>
    <definedName name="_xlnm._FilterDatabase" localSheetId="0" hidden="1">氧气!$A$2:$AW$6</definedName>
    <definedName name="_xlnm._FilterDatabase" localSheetId="1" hidden="1">氩气!$A$2:$AU$7</definedName>
    <definedName name="_xlnm._FilterDatabase" localSheetId="2" hidden="1">氮气!$A$2:$AY$7</definedName>
    <definedName name="_xlnm._FilterDatabase" localSheetId="3" hidden="1">二氧化碳!$A$2:$AU$7</definedName>
    <definedName name="_xlnm._FilterDatabase" localSheetId="4" hidden="1">混合气!$A$1:$IR$7</definedName>
    <definedName name="_xlnm.Print_Titles" localSheetId="3">二氧化碳!$5:$6,二氧化碳!$A:$A</definedName>
    <definedName name="_xlnm.Print_Titles" localSheetId="1">氩气!$4:$6,氩气!$A:$A</definedName>
    <definedName name="_xlnm.Print_Titles" localSheetId="0">氧气!$3:$6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<sst xmlns="http://schemas.openxmlformats.org/spreadsheetml/2006/main" count="2146" uniqueCount="550">
  <si>
    <t xml:space="preserve"> 无缝气瓶定期检验、评定综合记录表 </t>
  </si>
  <si>
    <t>JB17-2026</t>
  </si>
  <si>
    <t>序号</t>
  </si>
  <si>
    <t>送检
单位</t>
  </si>
  <si>
    <t>送 检
日 期</t>
  </si>
  <si>
    <t>充 装 介 质</t>
  </si>
  <si>
    <t>初检</t>
  </si>
  <si>
    <t>前处理</t>
  </si>
  <si>
    <t>内外观检查</t>
  </si>
  <si>
    <t>音响检查</t>
  </si>
  <si>
    <t>空
瓶
重
量
kg</t>
  </si>
  <si>
    <t>重
量
损
失
%</t>
  </si>
  <si>
    <t>带
水
重
量
kg</t>
  </si>
  <si>
    <t>实
际
容
积
V
（L)</t>
  </si>
  <si>
    <t>容
积
增 大 率
ξ
(%）</t>
  </si>
  <si>
    <t>水压试验(22.5MPa)</t>
  </si>
  <si>
    <t>附件</t>
  </si>
  <si>
    <t>气密性试验</t>
  </si>
  <si>
    <t>瓶内干燥</t>
  </si>
  <si>
    <t>表面涂敷</t>
  </si>
  <si>
    <t>抽真空</t>
  </si>
  <si>
    <t>评定结论</t>
  </si>
  <si>
    <t>下次检验日期</t>
  </si>
  <si>
    <t>检验日期</t>
  </si>
  <si>
    <t>公称工作压力(MPa)</t>
  </si>
  <si>
    <t>单位
自
编号</t>
  </si>
  <si>
    <t>气 瓶
编 号</t>
  </si>
  <si>
    <t>制造
单位
代码</t>
  </si>
  <si>
    <t>气瓶制造日期</t>
  </si>
  <si>
    <t>上次
检验
日期</t>
  </si>
  <si>
    <t>设
计
壁
厚
S
(mm)</t>
  </si>
  <si>
    <t>原
始
重
量
W
(kg)</t>
  </si>
  <si>
    <t>原
始
容
积
V
（L)</t>
  </si>
  <si>
    <t>残气处理</t>
  </si>
  <si>
    <t>除 锈</t>
  </si>
  <si>
    <t>三度检测</t>
  </si>
  <si>
    <t>瓶口裂纹</t>
  </si>
  <si>
    <t>裂 纹</t>
  </si>
  <si>
    <t>凹 陷</t>
  </si>
  <si>
    <t>凸 起</t>
  </si>
  <si>
    <t>烧 伤</t>
  </si>
  <si>
    <t>损伤</t>
  </si>
  <si>
    <t>腐蚀</t>
  </si>
  <si>
    <t>试 压 水 温 度 ℃</t>
  </si>
  <si>
    <t>总
压
入
水
量
A
（ml)</t>
  </si>
  <si>
    <t>管
道
压
入
水
量
B
(ml)</t>
  </si>
  <si>
    <t>残
余
变
形
值
△V1
(ml)</t>
  </si>
  <si>
    <t>全
变
形
值
△V
(ml)</t>
  </si>
  <si>
    <t>残
余
变
形
率
η
(%)</t>
  </si>
  <si>
    <r>
      <rPr>
        <sz val="9"/>
        <rFont val="宋体"/>
        <charset val="134"/>
      </rPr>
      <t>β</t>
    </r>
    <r>
      <rPr>
        <vertAlign val="subscript"/>
        <sz val="9"/>
        <rFont val="宋体"/>
        <charset val="134"/>
      </rPr>
      <t xml:space="preserve">B
</t>
    </r>
    <r>
      <rPr>
        <sz val="9"/>
        <rFont val="宋体"/>
        <charset val="134"/>
      </rPr>
      <t>×
Pn
值*1000</t>
    </r>
  </si>
  <si>
    <t>瓶 阀</t>
  </si>
  <si>
    <t>瓶 帽</t>
  </si>
  <si>
    <t>颈 圈</t>
  </si>
  <si>
    <t>底 座</t>
  </si>
  <si>
    <t>瓶 壁</t>
  </si>
  <si>
    <t>点线面</t>
  </si>
  <si>
    <t>杭星</t>
  </si>
  <si>
    <t>20260225</t>
  </si>
  <si>
    <t>氧气</t>
  </si>
  <si>
    <t>27286</t>
  </si>
  <si>
    <t>712105</t>
  </si>
  <si>
    <t>上海</t>
  </si>
  <si>
    <t>06.8</t>
  </si>
  <si>
    <t>22.11</t>
  </si>
  <si>
    <t>56.2</t>
  </si>
  <si>
    <t>40.4</t>
  </si>
  <si>
    <t>56.1</t>
  </si>
  <si>
    <t>96.6</t>
  </si>
  <si>
    <t>2</t>
  </si>
  <si>
    <t>√</t>
  </si>
  <si>
    <t>202902</t>
  </si>
  <si>
    <t>15</t>
  </si>
  <si>
    <t>10955</t>
  </si>
  <si>
    <t>142426</t>
  </si>
  <si>
    <t>RL</t>
  </si>
  <si>
    <t>08.4</t>
  </si>
  <si>
    <t>55.2</t>
  </si>
  <si>
    <t>40.2</t>
  </si>
  <si>
    <t>55.1</t>
  </si>
  <si>
    <t>95.6</t>
  </si>
  <si>
    <t>0.9</t>
  </si>
  <si>
    <t>13897</t>
  </si>
  <si>
    <t>143196</t>
  </si>
  <si>
    <t>23.3</t>
  </si>
  <si>
    <t>54</t>
  </si>
  <si>
    <t>40.5</t>
  </si>
  <si>
    <t>53.9</t>
  </si>
  <si>
    <t>94.5</t>
  </si>
  <si>
    <t>2.5</t>
  </si>
  <si>
    <t>21044</t>
  </si>
  <si>
    <t>050151</t>
  </si>
  <si>
    <t>SZ</t>
  </si>
  <si>
    <t>10.3</t>
  </si>
  <si>
    <t>22.8</t>
  </si>
  <si>
    <t>56</t>
  </si>
  <si>
    <t>55.9</t>
  </si>
  <si>
    <t>96.5</t>
  </si>
  <si>
    <t>3</t>
  </si>
  <si>
    <t>18663</t>
  </si>
  <si>
    <t>41098</t>
  </si>
  <si>
    <t>02.4</t>
  </si>
  <si>
    <t>54.8</t>
  </si>
  <si>
    <t>40.7</t>
  </si>
  <si>
    <t>54.7</t>
  </si>
  <si>
    <t>95.5</t>
  </si>
  <si>
    <t>1.7</t>
  </si>
  <si>
    <t>1548</t>
  </si>
  <si>
    <t>962285</t>
  </si>
  <si>
    <t>03.11</t>
  </si>
  <si>
    <t>22.10</t>
  </si>
  <si>
    <t>95.4</t>
  </si>
  <si>
    <t>2.6</t>
  </si>
  <si>
    <t>12423</t>
  </si>
  <si>
    <t>35059</t>
  </si>
  <si>
    <t>00.5</t>
  </si>
  <si>
    <t>41.5</t>
  </si>
  <si>
    <t>96.3</t>
  </si>
  <si>
    <t>11117</t>
  </si>
  <si>
    <t>811432</t>
  </si>
  <si>
    <t>YA</t>
  </si>
  <si>
    <t>15.11</t>
  </si>
  <si>
    <t>47.9</t>
  </si>
  <si>
    <t>47.8</t>
  </si>
  <si>
    <t>88.1</t>
  </si>
  <si>
    <t>2.4</t>
  </si>
  <si>
    <t>14821</t>
  </si>
  <si>
    <t>91279</t>
  </si>
  <si>
    <t>04.4</t>
  </si>
  <si>
    <t>55.7</t>
  </si>
  <si>
    <t>41.1</t>
  </si>
  <si>
    <t>55.6</t>
  </si>
  <si>
    <t>96.8</t>
  </si>
  <si>
    <t>2.1</t>
  </si>
  <si>
    <t>13539</t>
  </si>
  <si>
    <t>756016</t>
  </si>
  <si>
    <t>05.11</t>
  </si>
  <si>
    <t>55</t>
  </si>
  <si>
    <t>40.6</t>
  </si>
  <si>
    <t>54.9</t>
  </si>
  <si>
    <t>2.2</t>
  </si>
  <si>
    <t>20280</t>
  </si>
  <si>
    <t>106210</t>
  </si>
  <si>
    <t>11.4</t>
  </si>
  <si>
    <t>23.4</t>
  </si>
  <si>
    <t>51.8</t>
  </si>
  <si>
    <t>40.8</t>
  </si>
  <si>
    <t>51.7</t>
  </si>
  <si>
    <t>92.6</t>
  </si>
  <si>
    <t>1.8</t>
  </si>
  <si>
    <t>11984</t>
  </si>
  <si>
    <t>841145</t>
  </si>
  <si>
    <t>16.7</t>
  </si>
  <si>
    <t>47.6</t>
  </si>
  <si>
    <t>47.5</t>
  </si>
  <si>
    <t>87.8</t>
  </si>
  <si>
    <t>2.9</t>
  </si>
  <si>
    <t>12772</t>
  </si>
  <si>
    <t>469073</t>
  </si>
  <si>
    <t>17.3</t>
  </si>
  <si>
    <t>46.8</t>
  </si>
  <si>
    <t>40.3</t>
  </si>
  <si>
    <t>46.7</t>
  </si>
  <si>
    <t>87.1</t>
  </si>
  <si>
    <t>1.9</t>
  </si>
  <si>
    <t>11493</t>
  </si>
  <si>
    <t>114201</t>
  </si>
  <si>
    <t>19.3</t>
  </si>
  <si>
    <t>45.6</t>
  </si>
  <si>
    <t>40</t>
  </si>
  <si>
    <t>45.5</t>
  </si>
  <si>
    <t>85.6</t>
  </si>
  <si>
    <t>07515</t>
  </si>
  <si>
    <t>02419</t>
  </si>
  <si>
    <t>06.1</t>
  </si>
  <si>
    <t>18487</t>
  </si>
  <si>
    <t>135637</t>
  </si>
  <si>
    <t>JP</t>
  </si>
  <si>
    <t>02.2</t>
  </si>
  <si>
    <t>49.5</t>
  </si>
  <si>
    <t>49.4</t>
  </si>
  <si>
    <t>90</t>
  </si>
  <si>
    <t>0.7</t>
  </si>
  <si>
    <t>10365</t>
  </si>
  <si>
    <t>031231</t>
  </si>
  <si>
    <t>16.4</t>
  </si>
  <si>
    <t>48.1</t>
  </si>
  <si>
    <t>48</t>
  </si>
  <si>
    <t>88.4</t>
  </si>
  <si>
    <t>15294</t>
  </si>
  <si>
    <t>757210</t>
  </si>
  <si>
    <t>09.12</t>
  </si>
  <si>
    <t>22.6</t>
  </si>
  <si>
    <t>53.8</t>
  </si>
  <si>
    <t>53.7</t>
  </si>
  <si>
    <t>94.2</t>
  </si>
  <si>
    <t>10500</t>
  </si>
  <si>
    <t>935497</t>
  </si>
  <si>
    <t>22.9</t>
  </si>
  <si>
    <t>50.4</t>
  </si>
  <si>
    <t>50.3</t>
  </si>
  <si>
    <t>90.4</t>
  </si>
  <si>
    <t>1.1</t>
  </si>
  <si>
    <t>21735</t>
  </si>
  <si>
    <t>563240</t>
  </si>
  <si>
    <t>13.4</t>
  </si>
  <si>
    <t>40.1</t>
  </si>
  <si>
    <t>87.7</t>
  </si>
  <si>
    <t>3.3</t>
  </si>
  <si>
    <t>23662</t>
  </si>
  <si>
    <t>539142</t>
  </si>
  <si>
    <t>16.2</t>
  </si>
  <si>
    <t>47.4</t>
  </si>
  <si>
    <t>87.6</t>
  </si>
  <si>
    <t>1.6</t>
  </si>
  <si>
    <t>12821</t>
  </si>
  <si>
    <t>313204</t>
  </si>
  <si>
    <t>07.4</t>
  </si>
  <si>
    <t>56.6</t>
  </si>
  <si>
    <t>56.5</t>
  </si>
  <si>
    <t>97.2</t>
  </si>
  <si>
    <t>19753</t>
  </si>
  <si>
    <t>140491</t>
  </si>
  <si>
    <t>09.8</t>
  </si>
  <si>
    <t>56.9</t>
  </si>
  <si>
    <t>39.4</t>
  </si>
  <si>
    <t>56.8</t>
  </si>
  <si>
    <t>1.4</t>
  </si>
  <si>
    <t>10217</t>
  </si>
  <si>
    <t>506229</t>
  </si>
  <si>
    <t>08.6</t>
  </si>
  <si>
    <t>52.4</t>
  </si>
  <si>
    <t>52.3</t>
  </si>
  <si>
    <t>24556</t>
  </si>
  <si>
    <t>031437</t>
  </si>
  <si>
    <t>22.3</t>
  </si>
  <si>
    <t>48.2</t>
  </si>
  <si>
    <t>88.5</t>
  </si>
  <si>
    <t>1.5</t>
  </si>
  <si>
    <t>20260226</t>
  </si>
  <si>
    <t>01884</t>
  </si>
  <si>
    <t>067114</t>
  </si>
  <si>
    <t>KC</t>
  </si>
  <si>
    <t>19.6</t>
  </si>
  <si>
    <t>22.1</t>
  </si>
  <si>
    <t>47.3</t>
  </si>
  <si>
    <t>87.4</t>
  </si>
  <si>
    <t>23634</t>
  </si>
  <si>
    <t>816418</t>
  </si>
  <si>
    <t>03.7</t>
  </si>
  <si>
    <t>54.2</t>
  </si>
  <si>
    <t>54.1</t>
  </si>
  <si>
    <t>94.4</t>
  </si>
  <si>
    <t>01937</t>
  </si>
  <si>
    <t>073165</t>
  </si>
  <si>
    <t>04.12</t>
  </si>
  <si>
    <t>20.11</t>
  </si>
  <si>
    <t>41.2</t>
  </si>
  <si>
    <t>95.1</t>
  </si>
  <si>
    <t>00743</t>
  </si>
  <si>
    <t>186217</t>
  </si>
  <si>
    <t>18.5</t>
  </si>
  <si>
    <t>22.2</t>
  </si>
  <si>
    <t>03574</t>
  </si>
  <si>
    <t>711480</t>
  </si>
  <si>
    <t>18.7</t>
  </si>
  <si>
    <t>21.9</t>
  </si>
  <si>
    <t>49.1</t>
  </si>
  <si>
    <t>49</t>
  </si>
  <si>
    <t>89.1</t>
  </si>
  <si>
    <t>12389</t>
  </si>
  <si>
    <t>317465</t>
  </si>
  <si>
    <t>00.12</t>
  </si>
  <si>
    <t>59</t>
  </si>
  <si>
    <t>58.9</t>
  </si>
  <si>
    <t>99.2</t>
  </si>
  <si>
    <t>1.2</t>
  </si>
  <si>
    <t>25531</t>
  </si>
  <si>
    <t>014338</t>
  </si>
  <si>
    <t>15.1</t>
  </si>
  <si>
    <t>46.6</t>
  </si>
  <si>
    <t>46.5</t>
  </si>
  <si>
    <t>86.6</t>
  </si>
  <si>
    <t>2.3</t>
  </si>
  <si>
    <t>13745</t>
  </si>
  <si>
    <t>033199</t>
  </si>
  <si>
    <t>22.7</t>
  </si>
  <si>
    <t>88.2</t>
  </si>
  <si>
    <t>2.8</t>
  </si>
  <si>
    <t>63015</t>
  </si>
  <si>
    <t>013140</t>
  </si>
  <si>
    <t>10.1</t>
  </si>
  <si>
    <t>55.5</t>
  </si>
  <si>
    <t>55.4</t>
  </si>
  <si>
    <t>97</t>
  </si>
  <si>
    <t>27062</t>
  </si>
  <si>
    <t>640422</t>
  </si>
  <si>
    <t>15.10</t>
  </si>
  <si>
    <t>47.1</t>
  </si>
  <si>
    <t>47</t>
  </si>
  <si>
    <t>87.3</t>
  </si>
  <si>
    <t>11234</t>
  </si>
  <si>
    <t>762229</t>
  </si>
  <si>
    <t>16.3</t>
  </si>
  <si>
    <t>47.7</t>
  </si>
  <si>
    <t>1</t>
  </si>
  <si>
    <t>12458</t>
  </si>
  <si>
    <t>101008</t>
  </si>
  <si>
    <t>YF</t>
  </si>
  <si>
    <t>14.3</t>
  </si>
  <si>
    <t>48.6</t>
  </si>
  <si>
    <t>48.5</t>
  </si>
  <si>
    <t>88.7</t>
  </si>
  <si>
    <t>2.7</t>
  </si>
  <si>
    <t>05832</t>
  </si>
  <si>
    <t>142899</t>
  </si>
  <si>
    <t>04.2</t>
  </si>
  <si>
    <t>22.12</t>
  </si>
  <si>
    <t>54.4</t>
  </si>
  <si>
    <t>54.3</t>
  </si>
  <si>
    <t>3.5</t>
  </si>
  <si>
    <t>15361</t>
  </si>
  <si>
    <t>260314</t>
  </si>
  <si>
    <t>06.11</t>
  </si>
  <si>
    <t>20.3</t>
  </si>
  <si>
    <t>55.3</t>
  </si>
  <si>
    <t>96.2</t>
  </si>
  <si>
    <t>14732</t>
  </si>
  <si>
    <t>143310</t>
  </si>
  <si>
    <t>10.5</t>
  </si>
  <si>
    <t>52.6</t>
  </si>
  <si>
    <t>52.5</t>
  </si>
  <si>
    <t>93</t>
  </si>
  <si>
    <t>3.1</t>
  </si>
  <si>
    <t>13124</t>
  </si>
  <si>
    <t>192181</t>
  </si>
  <si>
    <t>23340</t>
  </si>
  <si>
    <t>251102</t>
  </si>
  <si>
    <t>04.8</t>
  </si>
  <si>
    <t>49.8</t>
  </si>
  <si>
    <t>49.7</t>
  </si>
  <si>
    <t>89.8</t>
  </si>
  <si>
    <t>4.1</t>
  </si>
  <si>
    <t>16250</t>
  </si>
  <si>
    <t>128080</t>
  </si>
  <si>
    <t>12.12</t>
  </si>
  <si>
    <t>20.10</t>
  </si>
  <si>
    <t>89.4</t>
  </si>
  <si>
    <t>12266</t>
  </si>
  <si>
    <t>619086</t>
  </si>
  <si>
    <t>19.5</t>
  </si>
  <si>
    <t>15203</t>
  </si>
  <si>
    <t>455305</t>
  </si>
  <si>
    <t>22.5</t>
  </si>
  <si>
    <t>42.9</t>
  </si>
  <si>
    <t>42.8</t>
  </si>
  <si>
    <t>82.9</t>
  </si>
  <si>
    <t>14720</t>
  </si>
  <si>
    <t>85445</t>
  </si>
  <si>
    <t>04.11</t>
  </si>
  <si>
    <t>55.8</t>
  </si>
  <si>
    <t>23473</t>
  </si>
  <si>
    <t>087051</t>
  </si>
  <si>
    <t>54.6</t>
  </si>
  <si>
    <t>00451</t>
  </si>
  <si>
    <t>517188</t>
  </si>
  <si>
    <t>09.9</t>
  </si>
  <si>
    <t>20.9</t>
  </si>
  <si>
    <t>49.6</t>
  </si>
  <si>
    <t>89.7</t>
  </si>
  <si>
    <t>11389</t>
  </si>
  <si>
    <t>709365</t>
  </si>
  <si>
    <t>23.2</t>
  </si>
  <si>
    <t>46.9</t>
  </si>
  <si>
    <t>15666</t>
  </si>
  <si>
    <t>994109</t>
  </si>
  <si>
    <t>03.12</t>
  </si>
  <si>
    <t>57.8</t>
  </si>
  <si>
    <t>57.7</t>
  </si>
  <si>
    <t>98.4</t>
  </si>
  <si>
    <t xml:space="preserve">                                   无缝气瓶定期检验、评定综合记录表              </t>
  </si>
  <si>
    <t>序 号</t>
  </si>
  <si>
    <t>备
注</t>
  </si>
  <si>
    <t>点 线 面</t>
  </si>
  <si>
    <t>45</t>
  </si>
  <si>
    <t>20260228</t>
  </si>
  <si>
    <t>Ar</t>
  </si>
  <si>
    <t>02892</t>
  </si>
  <si>
    <t>32096</t>
  </si>
  <si>
    <t>98.8</t>
  </si>
  <si>
    <t>20.6</t>
  </si>
  <si>
    <t>202808</t>
  </si>
  <si>
    <t>06817</t>
  </si>
  <si>
    <t>202131</t>
  </si>
  <si>
    <t>02.5</t>
  </si>
  <si>
    <t>20.8</t>
  </si>
  <si>
    <t>203102</t>
  </si>
  <si>
    <t>10054</t>
  </si>
  <si>
    <t>255367</t>
  </si>
  <si>
    <t>08.12</t>
  </si>
  <si>
    <t>09817</t>
  </si>
  <si>
    <t>637293</t>
  </si>
  <si>
    <t>16.1</t>
  </si>
  <si>
    <t>21.2</t>
  </si>
  <si>
    <t>07491</t>
  </si>
  <si>
    <t>112176</t>
  </si>
  <si>
    <t>06.5</t>
  </si>
  <si>
    <t>20.7</t>
  </si>
  <si>
    <t>04181</t>
  </si>
  <si>
    <t>508161</t>
  </si>
  <si>
    <t>12598</t>
  </si>
  <si>
    <t>544014</t>
  </si>
  <si>
    <t>13.8</t>
  </si>
  <si>
    <t>12692</t>
  </si>
  <si>
    <t>109110</t>
  </si>
  <si>
    <t>21.1</t>
  </si>
  <si>
    <t>03463</t>
  </si>
  <si>
    <t>215266</t>
  </si>
  <si>
    <t>05057</t>
  </si>
  <si>
    <t>209098</t>
  </si>
  <si>
    <t>20.12</t>
  </si>
  <si>
    <t>06317</t>
  </si>
  <si>
    <t>400394</t>
  </si>
  <si>
    <t>03689</t>
  </si>
  <si>
    <t>365433</t>
  </si>
  <si>
    <t>13.3</t>
  </si>
  <si>
    <t>03558</t>
  </si>
  <si>
    <t>766238</t>
  </si>
  <si>
    <t>14.11</t>
  </si>
  <si>
    <t>19.12</t>
  </si>
  <si>
    <t>05010</t>
  </si>
  <si>
    <t>003005</t>
  </si>
  <si>
    <t>97.3</t>
  </si>
  <si>
    <t>21.3</t>
  </si>
  <si>
    <t>202703</t>
  </si>
  <si>
    <t>无缝气瓶定期检验、评定综合记录表</t>
  </si>
  <si>
    <t xml:space="preserve">                             </t>
  </si>
  <si>
    <t>JB17-2025</t>
  </si>
  <si>
    <t>送检单位</t>
  </si>
  <si>
    <t>送 检
日 期</t>
  </si>
  <si>
    <t>下次检
验日期</t>
  </si>
  <si>
    <t>备注</t>
  </si>
  <si>
    <t>气 瓶
编 号</t>
  </si>
  <si>
    <r>
      <rPr>
        <sz val="11"/>
        <rFont val="宋体"/>
        <charset val="134"/>
      </rPr>
      <t>β</t>
    </r>
    <r>
      <rPr>
        <vertAlign val="subscript"/>
        <sz val="11"/>
        <rFont val="宋体"/>
        <charset val="134"/>
      </rPr>
      <t xml:space="preserve">B
</t>
    </r>
    <r>
      <rPr>
        <sz val="11"/>
        <rFont val="宋体"/>
        <charset val="134"/>
      </rPr>
      <t>×
Pn
值*1000</t>
    </r>
  </si>
  <si>
    <t xml:space="preserve">                                 无缝气瓶定期检验、评定综合记录表              </t>
  </si>
  <si>
    <t>送 检
日 期</t>
  </si>
  <si>
    <t>公称工作压力（MPa）</t>
  </si>
  <si>
    <r>
      <rPr>
        <sz val="10"/>
        <rFont val="宋体"/>
        <charset val="134"/>
      </rPr>
      <t>β</t>
    </r>
    <r>
      <rPr>
        <vertAlign val="subscript"/>
        <sz val="10"/>
        <rFont val="宋体"/>
        <charset val="134"/>
      </rPr>
      <t xml:space="preserve">B
</t>
    </r>
    <r>
      <rPr>
        <sz val="10"/>
        <rFont val="宋体"/>
        <charset val="134"/>
      </rPr>
      <t>×
Pn
值*1000</t>
    </r>
  </si>
  <si>
    <t>二化</t>
  </si>
  <si>
    <t>15953</t>
  </si>
  <si>
    <t>274387</t>
  </si>
  <si>
    <t>07.12</t>
  </si>
  <si>
    <t>15728</t>
  </si>
  <si>
    <t>661301</t>
  </si>
  <si>
    <t>06829</t>
  </si>
  <si>
    <t>412459</t>
  </si>
  <si>
    <t>10138</t>
  </si>
  <si>
    <t>412136</t>
  </si>
  <si>
    <t>10026</t>
  </si>
  <si>
    <t>304463</t>
  </si>
  <si>
    <t>MS</t>
  </si>
  <si>
    <t>07156</t>
  </si>
  <si>
    <t>412492</t>
  </si>
  <si>
    <t>15531</t>
  </si>
  <si>
    <t>634047</t>
  </si>
  <si>
    <t>15587</t>
  </si>
  <si>
    <t>924078</t>
  </si>
  <si>
    <t>21.5</t>
  </si>
  <si>
    <t>15890</t>
  </si>
  <si>
    <t>800189</t>
  </si>
  <si>
    <t>17.5</t>
  </si>
  <si>
    <t>15593</t>
  </si>
  <si>
    <t>085229</t>
  </si>
  <si>
    <t>13.5</t>
  </si>
  <si>
    <t>21.6</t>
  </si>
  <si>
    <t>15985</t>
  </si>
  <si>
    <t>203776</t>
  </si>
  <si>
    <t>04.7</t>
  </si>
  <si>
    <t>05245</t>
  </si>
  <si>
    <t>331833</t>
  </si>
  <si>
    <t>01.5</t>
  </si>
  <si>
    <t>15611</t>
  </si>
  <si>
    <t>198461</t>
  </si>
  <si>
    <t>19.4</t>
  </si>
  <si>
    <t>05780</t>
  </si>
  <si>
    <t>358054</t>
  </si>
  <si>
    <t>07799</t>
  </si>
  <si>
    <t>383313</t>
  </si>
  <si>
    <t>17.2</t>
  </si>
  <si>
    <t>05956</t>
  </si>
  <si>
    <t>576373</t>
  </si>
  <si>
    <t>16175</t>
  </si>
  <si>
    <t>18090</t>
  </si>
  <si>
    <t>07.2</t>
  </si>
  <si>
    <t>15751</t>
  </si>
  <si>
    <t>270099</t>
  </si>
  <si>
    <t>00.9</t>
  </si>
  <si>
    <t>16171</t>
  </si>
  <si>
    <t>265321</t>
  </si>
  <si>
    <t>10.6</t>
  </si>
  <si>
    <t>15740</t>
  </si>
  <si>
    <t>783111</t>
  </si>
  <si>
    <t>19.11</t>
  </si>
  <si>
    <t>05401</t>
  </si>
  <si>
    <t>846486</t>
  </si>
  <si>
    <t>04579</t>
  </si>
  <si>
    <t>721477</t>
  </si>
  <si>
    <t>12799</t>
  </si>
  <si>
    <t>635273</t>
  </si>
  <si>
    <t>16.10</t>
  </si>
  <si>
    <t>05543</t>
  </si>
  <si>
    <t>96735</t>
  </si>
  <si>
    <t>15727</t>
  </si>
  <si>
    <t>070385</t>
  </si>
  <si>
    <t>13.1</t>
  </si>
  <si>
    <t>15594</t>
  </si>
  <si>
    <t>026314</t>
  </si>
  <si>
    <t>ZS</t>
  </si>
  <si>
    <t>14624</t>
  </si>
  <si>
    <t>304304</t>
  </si>
  <si>
    <t>16058</t>
  </si>
  <si>
    <t>165002</t>
  </si>
  <si>
    <t>06.2</t>
  </si>
  <si>
    <t>22.4</t>
  </si>
  <si>
    <t>16057</t>
  </si>
  <si>
    <t>031091</t>
  </si>
  <si>
    <t>17.1</t>
  </si>
  <si>
    <t>04099</t>
  </si>
  <si>
    <t>17091</t>
  </si>
  <si>
    <t>16052</t>
  </si>
  <si>
    <t>198144</t>
  </si>
  <si>
    <t>04905</t>
  </si>
  <si>
    <t>846168</t>
  </si>
  <si>
    <t>09056</t>
  </si>
  <si>
    <t>160333</t>
  </si>
  <si>
    <t>05957</t>
  </si>
  <si>
    <t>665217</t>
  </si>
  <si>
    <t>16.11</t>
  </si>
  <si>
    <t>04790</t>
  </si>
  <si>
    <t>125015</t>
  </si>
  <si>
    <t>20.1</t>
  </si>
  <si>
    <t>05017</t>
  </si>
  <si>
    <t>125064</t>
  </si>
  <si>
    <t xml:space="preserve">                                   无缝气瓶定期检验、评定综合记录表                                                                                           </t>
  </si>
  <si>
    <t>P</t>
  </si>
  <si>
    <t>温度</t>
  </si>
  <si>
    <t>B</t>
  </si>
  <si>
    <t>B=（K*100000-6.8P）*0.0000001</t>
  </si>
  <si>
    <t>P*B</t>
  </si>
  <si>
    <t>体积</t>
  </si>
  <si>
    <t>标准瓶(KG)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</si>
</sst>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_ "/>
    <numFmt numFmtId="179" formatCode="0_);[Red]\(0\)"/>
    <numFmt numFmtId="180" formatCode="0.0"/>
    <numFmt numFmtId="181" formatCode="0.0_ "/>
  </numFmts>
  <fonts count="45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name val="楷体_GB2312"/>
      <charset val="134"/>
    </font>
    <font>
      <sz val="11"/>
      <color rgb="FFFFC000"/>
      <name val="宋体"/>
      <charset val="134"/>
    </font>
    <font>
      <b/>
      <sz val="16"/>
      <color theme="1"/>
      <name val="宋体"/>
      <charset val="134"/>
    </font>
    <font>
      <b/>
      <sz val="16"/>
      <name val="楷体_GB2312"/>
      <charset val="134"/>
    </font>
    <font>
      <b/>
      <sz val="11"/>
      <color theme="1"/>
      <name val="宋体"/>
      <charset val="134"/>
    </font>
    <font>
      <sz val="18"/>
      <name val="宋体"/>
      <charset val="134"/>
    </font>
    <font>
      <sz val="10"/>
      <color theme="7" tint="0.799981688894314"/>
      <name val="宋体"/>
      <charset val="134"/>
    </font>
    <font>
      <b/>
      <sz val="18"/>
      <name val="宋体"/>
      <charset val="134"/>
    </font>
    <font>
      <sz val="11"/>
      <color theme="7" tint="0.799981688894314"/>
      <name val="宋体"/>
      <charset val="134"/>
    </font>
    <font>
      <b/>
      <sz val="2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name val="宋体"/>
      <charset val="134"/>
    </font>
    <font>
      <vertAlign val="subscript"/>
      <sz val="10"/>
      <name val="宋体"/>
      <charset val="134"/>
    </font>
    <font>
      <vertAlign val="subscript"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1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</cellStyleXfs>
  <cellXfs count="503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77" fontId="0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8" fontId="0" fillId="3" borderId="0" xfId="0" applyNumberFormat="1" applyFont="1" applyFill="1" applyAlignment="1">
      <alignment horizontal="center"/>
    </xf>
    <xf numFmtId="177" fontId="0" fillId="3" borderId="0" xfId="0" applyNumberFormat="1" applyFont="1" applyFill="1"/>
    <xf numFmtId="0" fontId="0" fillId="2" borderId="0" xfId="0" applyFont="1" applyFill="1"/>
    <xf numFmtId="49" fontId="0" fillId="2" borderId="0" xfId="0" applyNumberFormat="1" applyFont="1" applyFill="1"/>
    <xf numFmtId="177" fontId="0" fillId="0" borderId="0" xfId="0" applyNumberFormat="1" applyFont="1" applyFill="1"/>
    <xf numFmtId="0" fontId="0" fillId="0" borderId="0" xfId="0" applyFont="1" applyFill="1" applyAlignment="1">
      <alignment horizontal="center"/>
    </xf>
    <xf numFmtId="179" fontId="0" fillId="0" borderId="0" xfId="0" applyNumberFormat="1" applyFont="1" applyFill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7" fontId="2" fillId="3" borderId="0" xfId="0" applyNumberFormat="1" applyFont="1" applyFill="1" applyAlignment="1">
      <alignment horizontal="left" vertical="center"/>
    </xf>
    <xf numFmtId="178" fontId="2" fillId="3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49" fontId="0" fillId="4" borderId="0" xfId="0" applyNumberFormat="1" applyFont="1" applyFill="1" applyAlignment="1">
      <alignment horizontal="left" vertical="center"/>
    </xf>
    <xf numFmtId="49" fontId="0" fillId="4" borderId="0" xfId="0" applyNumberFormat="1" applyFont="1" applyFill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4" borderId="0" xfId="0" applyNumberFormat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textRotation="255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/>
    </xf>
    <xf numFmtId="179" fontId="1" fillId="4" borderId="2" xfId="0" applyNumberFormat="1" applyFont="1" applyFill="1" applyBorder="1" applyAlignment="1">
      <alignment horizontal="center" vertical="center" textRotation="255"/>
    </xf>
    <xf numFmtId="49" fontId="1" fillId="4" borderId="2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textRotation="255"/>
    </xf>
    <xf numFmtId="0" fontId="1" fillId="4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 applyFill="1"/>
    <xf numFmtId="0" fontId="0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3" borderId="0" xfId="0" applyNumberFormat="1" applyFont="1" applyFill="1" applyAlignment="1">
      <alignment horizontal="center"/>
    </xf>
    <xf numFmtId="176" fontId="4" fillId="2" borderId="0" xfId="0" applyNumberFormat="1" applyFont="1" applyFill="1" applyAlignment="1">
      <alignment horizontal="center"/>
    </xf>
    <xf numFmtId="180" fontId="0" fillId="3" borderId="0" xfId="0" applyNumberFormat="1" applyFont="1" applyFill="1" applyAlignment="1">
      <alignment horizontal="center"/>
    </xf>
    <xf numFmtId="2" fontId="0" fillId="3" borderId="0" xfId="0" applyNumberFormat="1" applyFont="1" applyFill="1"/>
    <xf numFmtId="0" fontId="0" fillId="6" borderId="0" xfId="0" applyFont="1" applyFill="1"/>
    <xf numFmtId="0" fontId="4" fillId="0" borderId="0" xfId="0" applyFont="1" applyFill="1"/>
    <xf numFmtId="0" fontId="1" fillId="2" borderId="0" xfId="0" applyFont="1" applyFill="1"/>
    <xf numFmtId="0" fontId="0" fillId="7" borderId="0" xfId="0" applyFont="1" applyFill="1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5" borderId="0" xfId="0" applyFont="1" applyFill="1"/>
    <xf numFmtId="0" fontId="5" fillId="5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180" fontId="5" fillId="3" borderId="0" xfId="0" applyNumberFormat="1" applyFont="1" applyFill="1" applyAlignment="1">
      <alignment horizontal="left" vertical="center"/>
    </xf>
    <xf numFmtId="2" fontId="5" fillId="3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5" borderId="0" xfId="0" applyFill="1"/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  <xf numFmtId="180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180" fontId="5" fillId="0" borderId="0" xfId="0" applyNumberFormat="1" applyFont="1" applyFill="1" applyAlignment="1">
      <alignment horizontal="left" vertical="center"/>
    </xf>
    <xf numFmtId="2" fontId="5" fillId="0" borderId="0" xfId="0" applyNumberFormat="1" applyFont="1" applyFill="1" applyAlignment="1">
      <alignment horizontal="left" vertical="center"/>
    </xf>
    <xf numFmtId="0" fontId="4" fillId="5" borderId="2" xfId="0" applyFont="1" applyFill="1" applyBorder="1" applyAlignment="1">
      <alignment horizontal="center" vertical="center" textRotation="255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0" fontId="4" fillId="8" borderId="2" xfId="0" applyFont="1" applyFill="1" applyBorder="1" applyAlignment="1">
      <alignment horizontal="center" vertical="center" textRotation="255"/>
    </xf>
    <xf numFmtId="49" fontId="1" fillId="5" borderId="2" xfId="0" applyNumberFormat="1" applyFont="1" applyFill="1" applyBorder="1" applyAlignment="1">
      <alignment horizontal="center" vertical="center" textRotation="255"/>
    </xf>
    <xf numFmtId="49" fontId="1" fillId="5" borderId="2" xfId="0" applyNumberFormat="1" applyFont="1" applyFill="1" applyBorder="1" applyAlignment="1">
      <alignment horizontal="left" vertical="center" textRotation="255"/>
    </xf>
    <xf numFmtId="49" fontId="4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textRotation="255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3" borderId="2" xfId="0" applyFont="1" applyFill="1" applyBorder="1" applyAlignment="1">
      <alignment horizontal="center"/>
    </xf>
    <xf numFmtId="176" fontId="4" fillId="2" borderId="2" xfId="0" applyNumberFormat="1" applyFont="1" applyFill="1" applyBorder="1" applyAlignment="1">
      <alignment horizontal="center"/>
    </xf>
    <xf numFmtId="180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6" borderId="2" xfId="0" applyFont="1" applyFill="1" applyBorder="1"/>
    <xf numFmtId="0" fontId="4" fillId="0" borderId="2" xfId="0" applyFont="1" applyFill="1" applyBorder="1"/>
    <xf numFmtId="0" fontId="1" fillId="2" borderId="2" xfId="0" applyFont="1" applyFill="1" applyBorder="1"/>
    <xf numFmtId="0" fontId="4" fillId="7" borderId="2" xfId="0" applyFont="1" applyFill="1" applyBorder="1"/>
    <xf numFmtId="0" fontId="8" fillId="0" borderId="2" xfId="0" applyFont="1" applyFill="1" applyBorder="1"/>
    <xf numFmtId="49" fontId="0" fillId="0" borderId="2" xfId="0" applyNumberFormat="1" applyFont="1" applyFill="1" applyBorder="1" applyAlignment="1">
      <alignment horizontal="center"/>
    </xf>
    <xf numFmtId="181" fontId="4" fillId="6" borderId="2" xfId="0" applyNumberFormat="1" applyFont="1" applyFill="1" applyBorder="1" applyAlignment="1"/>
    <xf numFmtId="181" fontId="4" fillId="6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1" fillId="6" borderId="0" xfId="0" applyFont="1" applyFill="1"/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2" fontId="1" fillId="7" borderId="0" xfId="0" applyNumberFormat="1" applyFont="1" applyFill="1"/>
    <xf numFmtId="176" fontId="1" fillId="0" borderId="0" xfId="0" applyNumberFormat="1" applyFont="1" applyFill="1"/>
    <xf numFmtId="0" fontId="1" fillId="5" borderId="0" xfId="0" applyFont="1" applyFill="1"/>
    <xf numFmtId="0" fontId="1" fillId="6" borderId="0" xfId="0" applyFont="1" applyFill="1" applyAlignment="1">
      <alignment horizontal="center"/>
    </xf>
    <xf numFmtId="11" fontId="10" fillId="6" borderId="0" xfId="0" applyNumberFormat="1" applyFont="1" applyFill="1"/>
    <xf numFmtId="0" fontId="11" fillId="8" borderId="0" xfId="0" applyFont="1" applyFill="1"/>
    <xf numFmtId="0" fontId="1" fillId="8" borderId="0" xfId="0" applyFont="1" applyFill="1"/>
    <xf numFmtId="0" fontId="1" fillId="9" borderId="0" xfId="0" applyFont="1" applyFill="1"/>
    <xf numFmtId="0" fontId="2" fillId="6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1" fontId="13" fillId="6" borderId="0" xfId="0" applyNumberFormat="1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49" fontId="2" fillId="6" borderId="0" xfId="0" applyNumberFormat="1" applyFont="1" applyFill="1" applyAlignment="1">
      <alignment horizontal="left" vertical="center"/>
    </xf>
    <xf numFmtId="49" fontId="2" fillId="6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2" fontId="2" fillId="7" borderId="0" xfId="0" applyNumberFormat="1" applyFont="1" applyFill="1" applyAlignment="1">
      <alignment horizontal="left" vertical="center"/>
    </xf>
    <xf numFmtId="176" fontId="2" fillId="6" borderId="0" xfId="0" applyNumberFormat="1" applyFont="1" applyFill="1" applyAlignment="1">
      <alignment horizontal="left" vertical="center"/>
    </xf>
    <xf numFmtId="11" fontId="13" fillId="6" borderId="0" xfId="0" applyNumberFormat="1" applyFont="1" applyFill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49" fontId="1" fillId="6" borderId="0" xfId="0" applyNumberFormat="1" applyFont="1" applyFill="1" applyAlignment="1">
      <alignment horizontal="left" vertical="center"/>
    </xf>
    <xf numFmtId="49" fontId="1" fillId="6" borderId="0" xfId="0" applyNumberFormat="1" applyFont="1" applyFill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2" fontId="1" fillId="7" borderId="0" xfId="0" applyNumberFormat="1" applyFont="1" applyFill="1" applyAlignment="1">
      <alignment horizontal="center" vertical="center"/>
    </xf>
    <xf numFmtId="176" fontId="1" fillId="6" borderId="0" xfId="0" applyNumberFormat="1" applyFont="1" applyFill="1" applyAlignment="1">
      <alignment horizontal="center" vertical="center"/>
    </xf>
    <xf numFmtId="11" fontId="10" fillId="6" borderId="0" xfId="0" applyNumberFormat="1" applyFont="1" applyFill="1" applyAlignment="1">
      <alignment horizontal="center" vertical="center"/>
    </xf>
    <xf numFmtId="0" fontId="9" fillId="6" borderId="5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textRotation="255"/>
    </xf>
    <xf numFmtId="49" fontId="1" fillId="6" borderId="2" xfId="0" applyNumberFormat="1" applyFont="1" applyFill="1" applyBorder="1" applyAlignment="1">
      <alignment horizontal="left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 wrapText="1"/>
    </xf>
    <xf numFmtId="176" fontId="1" fillId="6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textRotation="255" wrapText="1"/>
    </xf>
    <xf numFmtId="0" fontId="1" fillId="6" borderId="3" xfId="0" applyFont="1" applyFill="1" applyBorder="1" applyAlignment="1">
      <alignment vertical="center" textRotation="255" wrapText="1"/>
    </xf>
    <xf numFmtId="11" fontId="10" fillId="6" borderId="2" xfId="0" applyNumberFormat="1" applyFont="1" applyFill="1" applyBorder="1" applyAlignment="1">
      <alignment horizontal="center" vertical="center" textRotation="255"/>
    </xf>
    <xf numFmtId="49" fontId="1" fillId="6" borderId="2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176" fontId="1" fillId="6" borderId="3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textRotation="255"/>
    </xf>
    <xf numFmtId="0" fontId="1" fillId="6" borderId="6" xfId="0" applyFont="1" applyFill="1" applyBorder="1" applyAlignment="1">
      <alignment vertical="center" textRotation="255" wrapText="1"/>
    </xf>
    <xf numFmtId="0" fontId="15" fillId="0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6" fillId="10" borderId="0" xfId="0" applyFont="1" applyFill="1"/>
    <xf numFmtId="0" fontId="0" fillId="8" borderId="0" xfId="0" applyFill="1"/>
    <xf numFmtId="0" fontId="0" fillId="0" borderId="0" xfId="0" applyFill="1"/>
    <xf numFmtId="0" fontId="4" fillId="0" borderId="0" xfId="0" applyFont="1" applyFill="1" applyAlignment="1">
      <alignment horizontal="center"/>
    </xf>
    <xf numFmtId="49" fontId="1" fillId="0" borderId="0" xfId="0" applyNumberFormat="1" applyFont="1" applyFill="1"/>
    <xf numFmtId="0" fontId="1" fillId="3" borderId="0" xfId="0" applyFont="1" applyFill="1" applyAlignment="1">
      <alignment horizontal="center"/>
    </xf>
    <xf numFmtId="178" fontId="1" fillId="3" borderId="0" xfId="0" applyNumberFormat="1" applyFont="1" applyFill="1" applyAlignment="1">
      <alignment horizontal="center"/>
    </xf>
    <xf numFmtId="177" fontId="1" fillId="3" borderId="0" xfId="0" applyNumberFormat="1" applyFont="1" applyFill="1"/>
    <xf numFmtId="49" fontId="1" fillId="0" borderId="0" xfId="0" applyNumberFormat="1" applyFont="1" applyFill="1" applyAlignment="1">
      <alignment vertical="center"/>
    </xf>
    <xf numFmtId="0" fontId="0" fillId="0" borderId="0" xfId="0" applyFont="1" applyAlignment="1">
      <alignment horizontal="center"/>
    </xf>
    <xf numFmtId="0" fontId="17" fillId="6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49" fontId="17" fillId="0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178" fontId="17" fillId="3" borderId="0" xfId="0" applyNumberFormat="1" applyFont="1" applyFill="1" applyAlignment="1">
      <alignment horizontal="left" vertical="center"/>
    </xf>
    <xf numFmtId="177" fontId="17" fillId="3" borderId="0" xfId="0" applyNumberFormat="1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6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78" fontId="6" fillId="3" borderId="0" xfId="0" applyNumberFormat="1" applyFont="1" applyFill="1" applyAlignment="1">
      <alignment horizontal="left" vertical="center"/>
    </xf>
    <xf numFmtId="177" fontId="6" fillId="3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6" borderId="0" xfId="0" applyFont="1" applyFill="1"/>
    <xf numFmtId="0" fontId="4" fillId="0" borderId="0" xfId="0" applyFont="1"/>
    <xf numFmtId="0" fontId="3" fillId="6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vertical="center"/>
    </xf>
    <xf numFmtId="49" fontId="1" fillId="8" borderId="0" xfId="0" applyNumberFormat="1" applyFont="1" applyFill="1" applyAlignment="1">
      <alignment horizontal="center" vertical="center"/>
    </xf>
    <xf numFmtId="178" fontId="1" fillId="8" borderId="0" xfId="0" applyNumberFormat="1" applyFont="1" applyFill="1" applyAlignment="1">
      <alignment horizontal="center" vertical="center"/>
    </xf>
    <xf numFmtId="177" fontId="1" fillId="8" borderId="0" xfId="0" applyNumberFormat="1" applyFont="1" applyFill="1" applyAlignment="1">
      <alignment horizontal="center" vertical="center"/>
    </xf>
    <xf numFmtId="49" fontId="0" fillId="6" borderId="0" xfId="0" applyNumberFormat="1" applyFont="1" applyFill="1" applyAlignment="1">
      <alignment horizontal="center" vertical="center"/>
    </xf>
    <xf numFmtId="0" fontId="0" fillId="6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 textRotation="255"/>
    </xf>
    <xf numFmtId="0" fontId="4" fillId="6" borderId="2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center" vertical="center" wrapText="1"/>
    </xf>
    <xf numFmtId="178" fontId="1" fillId="8" borderId="2" xfId="0" applyNumberFormat="1" applyFont="1" applyFill="1" applyBorder="1" applyAlignment="1">
      <alignment horizontal="center" vertical="center" wrapText="1"/>
    </xf>
    <xf numFmtId="17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 textRotation="255"/>
    </xf>
    <xf numFmtId="0" fontId="4" fillId="6" borderId="2" xfId="0" applyFont="1" applyFill="1" applyBorder="1" applyAlignment="1">
      <alignment horizontal="center" wrapText="1"/>
    </xf>
    <xf numFmtId="49" fontId="4" fillId="6" borderId="2" xfId="0" applyNumberFormat="1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textRotation="255"/>
    </xf>
    <xf numFmtId="0" fontId="16" fillId="6" borderId="2" xfId="0" applyFont="1" applyFill="1" applyBorder="1" applyAlignment="1">
      <alignment horizontal="center" vertical="center" textRotation="255"/>
    </xf>
    <xf numFmtId="0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textRotation="255"/>
    </xf>
    <xf numFmtId="49" fontId="16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textRotation="255"/>
    </xf>
    <xf numFmtId="0" fontId="18" fillId="0" borderId="2" xfId="0" applyFont="1" applyFill="1" applyBorder="1" applyAlignment="1">
      <alignment vertical="center" textRotation="255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49" fontId="18" fillId="8" borderId="2" xfId="0" applyNumberFormat="1" applyFont="1" applyFill="1" applyBorder="1" applyAlignment="1">
      <alignment horizontal="center" vertical="center" wrapText="1"/>
    </xf>
    <xf numFmtId="178" fontId="18" fillId="8" borderId="2" xfId="0" applyNumberFormat="1" applyFont="1" applyFill="1" applyBorder="1" applyAlignment="1">
      <alignment horizontal="center" vertical="center" wrapText="1"/>
    </xf>
    <xf numFmtId="177" fontId="18" fillId="8" borderId="2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textRotation="255"/>
    </xf>
    <xf numFmtId="0" fontId="18" fillId="10" borderId="2" xfId="0" applyFont="1" applyFill="1" applyBorder="1" applyAlignment="1">
      <alignment horizontal="center" vertical="center" textRotation="255"/>
    </xf>
    <xf numFmtId="49" fontId="16" fillId="0" borderId="2" xfId="0" applyNumberFormat="1" applyFont="1" applyFill="1" applyBorder="1" applyAlignment="1">
      <alignment horizontal="center" vertical="center" textRotation="255"/>
    </xf>
    <xf numFmtId="49" fontId="16" fillId="10" borderId="2" xfId="0" applyNumberFormat="1" applyFont="1" applyFill="1" applyBorder="1" applyAlignment="1">
      <alignment horizontal="center" vertical="center" textRotation="255"/>
    </xf>
    <xf numFmtId="0" fontId="16" fillId="10" borderId="2" xfId="0" applyFont="1" applyFill="1" applyBorder="1" applyAlignment="1">
      <alignment horizontal="center" vertical="center" wrapText="1"/>
    </xf>
    <xf numFmtId="0" fontId="16" fillId="6" borderId="0" xfId="0" applyFont="1" applyFill="1"/>
    <xf numFmtId="0" fontId="4" fillId="8" borderId="2" xfId="0" applyFont="1" applyFill="1" applyBorder="1" applyAlignment="1">
      <alignment horizontal="center" vertical="center"/>
    </xf>
    <xf numFmtId="49" fontId="1" fillId="8" borderId="2" xfId="0" applyNumberFormat="1" applyFont="1" applyFill="1" applyBorder="1" applyAlignment="1">
      <alignment horizontal="center" vertical="center"/>
    </xf>
    <xf numFmtId="0" fontId="4" fillId="8" borderId="2" xfId="0" applyNumberFormat="1" applyFont="1" applyFill="1" applyBorder="1" applyAlignment="1">
      <alignment horizontal="center" vertical="center"/>
    </xf>
    <xf numFmtId="180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/>
    </xf>
    <xf numFmtId="181" fontId="1" fillId="8" borderId="3" xfId="0" applyNumberFormat="1" applyFont="1" applyFill="1" applyBorder="1" applyAlignment="1">
      <alignment horizontal="center"/>
    </xf>
    <xf numFmtId="0" fontId="1" fillId="8" borderId="3" xfId="0" applyNumberFormat="1" applyFont="1" applyFill="1" applyBorder="1" applyAlignment="1">
      <alignment horizontal="center"/>
    </xf>
    <xf numFmtId="0" fontId="1" fillId="8" borderId="3" xfId="0" applyNumberFormat="1" applyFont="1" applyFill="1" applyBorder="1"/>
    <xf numFmtId="178" fontId="1" fillId="8" borderId="3" xfId="0" applyNumberFormat="1" applyFont="1" applyFill="1" applyBorder="1" applyAlignment="1">
      <alignment horizontal="center"/>
    </xf>
    <xf numFmtId="177" fontId="1" fillId="8" borderId="3" xfId="0" applyNumberFormat="1" applyFont="1" applyFill="1" applyBorder="1"/>
    <xf numFmtId="0" fontId="1" fillId="8" borderId="2" xfId="0" applyNumberFormat="1" applyFont="1" applyFill="1" applyBorder="1" applyAlignment="1">
      <alignment horizontal="center"/>
    </xf>
    <xf numFmtId="0" fontId="1" fillId="8" borderId="3" xfId="0" applyFont="1" applyFill="1" applyBorder="1"/>
    <xf numFmtId="181" fontId="1" fillId="8" borderId="3" xfId="0" applyNumberFormat="1" applyFont="1" applyFill="1" applyBorder="1"/>
    <xf numFmtId="176" fontId="9" fillId="8" borderId="3" xfId="0" applyNumberFormat="1" applyFont="1" applyFill="1" applyBorder="1" applyAlignment="1"/>
    <xf numFmtId="0" fontId="8" fillId="8" borderId="2" xfId="0" applyFont="1" applyFill="1" applyBorder="1"/>
    <xf numFmtId="49" fontId="1" fillId="8" borderId="2" xfId="0" applyNumberFormat="1" applyFont="1" applyFill="1" applyBorder="1" applyAlignment="1">
      <alignment horizontal="left" vertical="center"/>
    </xf>
    <xf numFmtId="0" fontId="0" fillId="8" borderId="2" xfId="0" applyFont="1" applyFill="1" applyBorder="1" applyAlignment="1">
      <alignment horizontal="center"/>
    </xf>
    <xf numFmtId="0" fontId="0" fillId="8" borderId="2" xfId="0" applyFont="1" applyFill="1" applyBorder="1"/>
    <xf numFmtId="0" fontId="0" fillId="8" borderId="0" xfId="0" applyFont="1" applyFill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181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/>
    <xf numFmtId="0" fontId="1" fillId="0" borderId="3" xfId="0" applyFont="1" applyFill="1" applyBorder="1" applyAlignment="1">
      <alignment horizontal="center"/>
    </xf>
    <xf numFmtId="178" fontId="1" fillId="0" borderId="3" xfId="0" applyNumberFormat="1" applyFont="1" applyFill="1" applyBorder="1" applyAlignment="1">
      <alignment horizontal="center"/>
    </xf>
    <xf numFmtId="177" fontId="1" fillId="0" borderId="3" xfId="0" applyNumberFormat="1" applyFont="1" applyFill="1" applyBorder="1"/>
    <xf numFmtId="0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181" fontId="1" fillId="0" borderId="3" xfId="0" applyNumberFormat="1" applyFont="1" applyFill="1" applyBorder="1"/>
    <xf numFmtId="176" fontId="9" fillId="0" borderId="3" xfId="0" applyNumberFormat="1" applyFont="1" applyFill="1" applyBorder="1" applyAlignment="1"/>
    <xf numFmtId="0" fontId="8" fillId="0" borderId="2" xfId="0" applyFont="1" applyFill="1" applyBorder="1"/>
    <xf numFmtId="0" fontId="1" fillId="0" borderId="3" xfId="0" applyFont="1" applyFill="1" applyBorder="1"/>
    <xf numFmtId="49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0" xfId="0" applyFont="1" applyFill="1"/>
    <xf numFmtId="0" fontId="0" fillId="0" borderId="0" xfId="0" applyFont="1" applyFill="1"/>
    <xf numFmtId="0" fontId="0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181" fontId="1" fillId="8" borderId="2" xfId="0" applyNumberFormat="1" applyFont="1" applyFill="1" applyBorder="1" applyAlignment="1">
      <alignment horizontal="center"/>
    </xf>
    <xf numFmtId="0" fontId="1" fillId="8" borderId="2" xfId="0" applyNumberFormat="1" applyFont="1" applyFill="1" applyBorder="1"/>
    <xf numFmtId="178" fontId="1" fillId="8" borderId="2" xfId="0" applyNumberFormat="1" applyFont="1" applyFill="1" applyBorder="1" applyAlignment="1">
      <alignment horizontal="center"/>
    </xf>
    <xf numFmtId="177" fontId="1" fillId="8" borderId="2" xfId="0" applyNumberFormat="1" applyFont="1" applyFill="1" applyBorder="1"/>
    <xf numFmtId="0" fontId="1" fillId="8" borderId="2" xfId="0" applyFont="1" applyFill="1" applyBorder="1"/>
    <xf numFmtId="181" fontId="1" fillId="8" borderId="2" xfId="0" applyNumberFormat="1" applyFont="1" applyFill="1" applyBorder="1"/>
    <xf numFmtId="176" fontId="9" fillId="8" borderId="2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/>
    <xf numFmtId="178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/>
    <xf numFmtId="49" fontId="0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/>
    <xf numFmtId="0" fontId="0" fillId="0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Fill="1"/>
    <xf numFmtId="0" fontId="1" fillId="5" borderId="0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/>
    </xf>
    <xf numFmtId="181" fontId="1" fillId="3" borderId="0" xfId="0" applyNumberFormat="1" applyFont="1" applyFill="1" applyAlignment="1">
      <alignment horizontal="center"/>
    </xf>
    <xf numFmtId="181" fontId="1" fillId="2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49" fontId="1" fillId="6" borderId="0" xfId="0" applyNumberFormat="1" applyFont="1" applyFill="1"/>
    <xf numFmtId="49" fontId="1" fillId="6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9" fillId="2" borderId="0" xfId="0" applyNumberFormat="1" applyFont="1" applyFill="1" applyAlignment="1">
      <alignment vertical="center"/>
    </xf>
    <xf numFmtId="0" fontId="1" fillId="0" borderId="0" xfId="0" applyNumberFormat="1" applyFont="1" applyFill="1" applyAlignment="1"/>
    <xf numFmtId="49" fontId="1" fillId="0" borderId="0" xfId="0" applyNumberFormat="1" applyFont="1" applyFill="1" applyAlignment="1"/>
    <xf numFmtId="181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vertical="center"/>
    </xf>
    <xf numFmtId="49" fontId="1" fillId="5" borderId="0" xfId="0" applyNumberFormat="1" applyFont="1" applyFill="1" applyAlignment="1">
      <alignment horizontal="left" vertical="center"/>
    </xf>
    <xf numFmtId="49" fontId="9" fillId="5" borderId="0" xfId="0" applyNumberFormat="1" applyFont="1" applyFill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49" fontId="20" fillId="5" borderId="2" xfId="0" applyNumberFormat="1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textRotation="255"/>
    </xf>
    <xf numFmtId="49" fontId="21" fillId="5" borderId="2" xfId="0" applyNumberFormat="1" applyFont="1" applyFill="1" applyBorder="1" applyAlignment="1">
      <alignment horizontal="left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0" fillId="5" borderId="2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181" fontId="21" fillId="0" borderId="2" xfId="0" applyNumberFormat="1" applyFont="1" applyFill="1" applyBorder="1" applyAlignment="1">
      <alignment horizontal="center" vertical="center" wrapText="1"/>
    </xf>
    <xf numFmtId="181" fontId="21" fillId="5" borderId="2" xfId="0" applyNumberFormat="1" applyFont="1" applyFill="1" applyBorder="1" applyAlignment="1">
      <alignment horizontal="center" vertical="center" wrapText="1"/>
    </xf>
    <xf numFmtId="2" fontId="21" fillId="4" borderId="2" xfId="0" applyNumberFormat="1" applyFont="1" applyFill="1" applyBorder="1" applyAlignment="1">
      <alignment horizontal="center" vertical="center" wrapText="1"/>
    </xf>
    <xf numFmtId="176" fontId="21" fillId="5" borderId="2" xfId="0" applyNumberFormat="1" applyFont="1" applyFill="1" applyBorder="1" applyAlignment="1">
      <alignment horizontal="center" vertical="center" wrapText="1"/>
    </xf>
    <xf numFmtId="49" fontId="21" fillId="5" borderId="7" xfId="0" applyNumberFormat="1" applyFont="1" applyFill="1" applyBorder="1" applyAlignment="1">
      <alignment horizontal="center" vertical="center" textRotation="255"/>
    </xf>
    <xf numFmtId="49" fontId="21" fillId="5" borderId="2" xfId="0" applyNumberFormat="1" applyFont="1" applyFill="1" applyBorder="1" applyAlignment="1">
      <alignment horizontal="left" vertical="center" wrapText="1"/>
    </xf>
    <xf numFmtId="49" fontId="21" fillId="5" borderId="3" xfId="0" applyNumberFormat="1" applyFont="1" applyFill="1" applyBorder="1" applyAlignment="1">
      <alignment horizontal="center" vertical="center" wrapText="1"/>
    </xf>
    <xf numFmtId="2" fontId="21" fillId="5" borderId="2" xfId="0" applyNumberFormat="1" applyFont="1" applyFill="1" applyBorder="1" applyAlignment="1">
      <alignment horizontal="center" vertical="center" wrapText="1"/>
    </xf>
    <xf numFmtId="176" fontId="21" fillId="5" borderId="3" xfId="0" applyNumberFormat="1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vertical="center" textRotation="255"/>
    </xf>
    <xf numFmtId="49" fontId="21" fillId="5" borderId="4" xfId="0" applyNumberFormat="1" applyFont="1" applyFill="1" applyBorder="1" applyAlignment="1">
      <alignment horizontal="center" vertical="center" wrapText="1"/>
    </xf>
    <xf numFmtId="176" fontId="21" fillId="5" borderId="4" xfId="0" applyNumberFormat="1" applyFont="1" applyFill="1" applyBorder="1" applyAlignment="1">
      <alignment horizontal="center" vertical="center"/>
    </xf>
    <xf numFmtId="0" fontId="1" fillId="5" borderId="0" xfId="0" applyFont="1" applyFill="1" applyBorder="1"/>
    <xf numFmtId="0" fontId="1" fillId="5" borderId="8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49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80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181" fontId="1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/>
    <xf numFmtId="176" fontId="1" fillId="0" borderId="0" xfId="0" applyNumberFormat="1" applyFont="1" applyFill="1"/>
    <xf numFmtId="0" fontId="8" fillId="0" borderId="2" xfId="0" applyFont="1" applyFill="1" applyBorder="1"/>
    <xf numFmtId="0" fontId="4" fillId="0" borderId="2" xfId="0" applyFont="1" applyFill="1" applyBorder="1"/>
    <xf numFmtId="49" fontId="0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181" fontId="1" fillId="0" borderId="0" xfId="0" applyNumberFormat="1" applyFont="1" applyFill="1" applyAlignment="1">
      <alignment horizontal="center"/>
    </xf>
    <xf numFmtId="181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AFC1A"/>
      <color rgb="009FD664"/>
      <color rgb="00C40AC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&#26477;&#26143;&#27668;&#20307;&#26631;&#20934;&#21270;&#21450;&#31649;&#29702;&#25991;&#20214;\2025&#26080;&#32541;&#38050;&#29942;&#23450;&#26399;&#26816;&#39564;&#35760;&#24405;&#34920;\202407&#26356;&#26032;&#23450;&#26399;&#26816;&#39564;&#12289;&#35780;&#23450;&#32508;&#21512;&#35760;&#24405;&#34920;-&#27668;&#29942;&#26816;&#39564;&#31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氧气"/>
      <sheetName val="氩气"/>
      <sheetName val="氮气、氦"/>
      <sheetName val="混合气"/>
      <sheetName val="水的平均压缩系数"/>
      <sheetName val="二氧化碳"/>
      <sheetName val="公斤水的体积"/>
      <sheetName val="例题"/>
      <sheetName val="账"/>
      <sheetName val="氦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温度</v>
          </cell>
          <cell r="B3" t="str">
            <v>体积</v>
          </cell>
        </row>
        <row r="4">
          <cell r="A4">
            <v>5</v>
          </cell>
          <cell r="B4">
            <v>1</v>
          </cell>
        </row>
        <row r="5">
          <cell r="A5">
            <v>6</v>
          </cell>
          <cell r="B5">
            <v>1.00003</v>
          </cell>
        </row>
        <row r="6">
          <cell r="A6">
            <v>7</v>
          </cell>
          <cell r="B6">
            <v>1.00007</v>
          </cell>
        </row>
        <row r="7">
          <cell r="A7">
            <v>8</v>
          </cell>
          <cell r="B7">
            <v>1.00012</v>
          </cell>
        </row>
        <row r="8">
          <cell r="A8">
            <v>9</v>
          </cell>
          <cell r="B8">
            <v>1.00019</v>
          </cell>
        </row>
        <row r="9">
          <cell r="A9">
            <v>10</v>
          </cell>
          <cell r="B9">
            <v>1.00027</v>
          </cell>
        </row>
        <row r="10">
          <cell r="A10">
            <v>11</v>
          </cell>
          <cell r="B10">
            <v>1.00037</v>
          </cell>
        </row>
        <row r="11">
          <cell r="A11">
            <v>12</v>
          </cell>
          <cell r="B11">
            <v>1.00048</v>
          </cell>
        </row>
        <row r="12">
          <cell r="A12">
            <v>13</v>
          </cell>
          <cell r="B12">
            <v>1.0006</v>
          </cell>
        </row>
        <row r="13">
          <cell r="A13">
            <v>14</v>
          </cell>
          <cell r="B13">
            <v>1.00073</v>
          </cell>
        </row>
        <row r="14">
          <cell r="A14">
            <v>15</v>
          </cell>
          <cell r="B14">
            <v>1.00087</v>
          </cell>
        </row>
        <row r="15">
          <cell r="A15">
            <v>16</v>
          </cell>
          <cell r="B15">
            <v>1.00103</v>
          </cell>
        </row>
        <row r="16">
          <cell r="A16">
            <v>17</v>
          </cell>
          <cell r="B16">
            <v>1.0012</v>
          </cell>
        </row>
        <row r="17">
          <cell r="A17">
            <v>18</v>
          </cell>
          <cell r="B17">
            <v>1.00138</v>
          </cell>
        </row>
        <row r="18">
          <cell r="A18">
            <v>19</v>
          </cell>
          <cell r="B18">
            <v>1.00157</v>
          </cell>
        </row>
        <row r="19">
          <cell r="A19">
            <v>20</v>
          </cell>
          <cell r="B19">
            <v>1.00177</v>
          </cell>
        </row>
        <row r="20">
          <cell r="A20">
            <v>21</v>
          </cell>
          <cell r="B20">
            <v>1.00199</v>
          </cell>
        </row>
        <row r="21">
          <cell r="A21">
            <v>22</v>
          </cell>
          <cell r="B21">
            <v>1.00221</v>
          </cell>
        </row>
        <row r="22">
          <cell r="A22">
            <v>23</v>
          </cell>
          <cell r="B22">
            <v>1.00224</v>
          </cell>
        </row>
        <row r="23">
          <cell r="A23">
            <v>24</v>
          </cell>
          <cell r="B23">
            <v>1.00269</v>
          </cell>
        </row>
        <row r="24">
          <cell r="A24">
            <v>25</v>
          </cell>
          <cell r="B24">
            <v>1.00294</v>
          </cell>
        </row>
        <row r="25">
          <cell r="A25">
            <v>26</v>
          </cell>
          <cell r="B25">
            <v>1.0032</v>
          </cell>
        </row>
        <row r="26">
          <cell r="A26">
            <v>27</v>
          </cell>
          <cell r="B26">
            <v>1.00347</v>
          </cell>
        </row>
        <row r="27">
          <cell r="A27">
            <v>28</v>
          </cell>
          <cell r="B27">
            <v>1.00375</v>
          </cell>
        </row>
        <row r="28">
          <cell r="A28">
            <v>29</v>
          </cell>
          <cell r="B28">
            <v>1.00405</v>
          </cell>
        </row>
        <row r="29">
          <cell r="A29">
            <v>30</v>
          </cell>
          <cell r="B29">
            <v>1.00435</v>
          </cell>
        </row>
        <row r="30">
          <cell r="A30">
            <v>31</v>
          </cell>
          <cell r="B30">
            <v>1.00466</v>
          </cell>
        </row>
        <row r="31">
          <cell r="A31">
            <v>32</v>
          </cell>
          <cell r="B31">
            <v>1.00497</v>
          </cell>
        </row>
        <row r="32">
          <cell r="A32">
            <v>33</v>
          </cell>
          <cell r="B32">
            <v>1.0053</v>
          </cell>
        </row>
        <row r="33">
          <cell r="A33">
            <v>34</v>
          </cell>
          <cell r="B33">
            <v>1.00563</v>
          </cell>
        </row>
        <row r="34">
          <cell r="A34">
            <v>35</v>
          </cell>
          <cell r="B34">
            <v>1.00598</v>
          </cell>
        </row>
        <row r="35">
          <cell r="A35">
            <v>36</v>
          </cell>
          <cell r="B35">
            <v>1.00633</v>
          </cell>
        </row>
        <row r="36">
          <cell r="A36">
            <v>37</v>
          </cell>
          <cell r="B36">
            <v>1.00669</v>
          </cell>
        </row>
        <row r="37">
          <cell r="A37">
            <v>38</v>
          </cell>
          <cell r="B37">
            <v>1.00706</v>
          </cell>
        </row>
        <row r="38">
          <cell r="A38">
            <v>39</v>
          </cell>
          <cell r="B38">
            <v>1.00743</v>
          </cell>
        </row>
        <row r="39">
          <cell r="A39">
            <v>40</v>
          </cell>
          <cell r="B39">
            <v>1.00782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IT212"/>
  <sheetViews>
    <sheetView showGridLines="0" tabSelected="1" workbookViewId="0">
      <pane xSplit="2" ySplit="5" topLeftCell="C6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/>
  <cols>
    <col min="1" max="1" width="4.25" style="412" customWidth="1"/>
    <col min="2" max="2" width="6.125" style="413" customWidth="1"/>
    <col min="3" max="3" width="9.25" style="414" customWidth="1"/>
    <col min="4" max="4" width="4.625" style="82" customWidth="1"/>
    <col min="5" max="5" width="7.625" style="415" customWidth="1"/>
    <col min="6" max="6" width="7.375" style="81" customWidth="1"/>
    <col min="7" max="7" width="6.25" style="416" customWidth="1"/>
    <col min="8" max="8" width="7.75" style="82" customWidth="1"/>
    <col min="9" max="9" width="6.5" style="82" customWidth="1"/>
    <col min="10" max="10" width="4.375" style="82" customWidth="1"/>
    <col min="11" max="11" width="7.15833333333333" style="82" customWidth="1"/>
    <col min="12" max="12" width="7.60833333333333" style="82" customWidth="1"/>
    <col min="13" max="25" width="5.125" style="414" hidden="1" customWidth="1"/>
    <col min="26" max="26" width="6.25" style="82" customWidth="1"/>
    <col min="27" max="27" width="4.5" style="417" customWidth="1"/>
    <col min="28" max="28" width="6.25" style="82" customWidth="1"/>
    <col min="29" max="29" width="5" style="418" customWidth="1"/>
    <col min="30" max="30" width="7.375" style="417" customWidth="1"/>
    <col min="31" max="31" width="4" style="94" customWidth="1"/>
    <col min="32" max="32" width="4.625" style="94" hidden="1" customWidth="1"/>
    <col min="33" max="33" width="4.375" style="94" hidden="1" customWidth="1"/>
    <col min="34" max="34" width="7.125" style="193" customWidth="1"/>
    <col min="35" max="35" width="6.84166666666667" style="419" customWidth="1"/>
    <col min="36" max="36" width="5.75" style="420" customWidth="1"/>
    <col min="37" max="37" width="0.108333333333333" style="421" customWidth="1"/>
    <col min="38" max="38" width="3.125" style="422" customWidth="1"/>
    <col min="39" max="42" width="3" style="422" customWidth="1"/>
    <col min="43" max="43" width="3.125" style="422" customWidth="1"/>
    <col min="44" max="44" width="6.51666666666667" style="423" customWidth="1"/>
    <col min="45" max="45" width="8.15" style="94" customWidth="1"/>
    <col min="46" max="46" width="10.875" style="193" customWidth="1"/>
    <col min="47" max="47" width="4.625" style="424" customWidth="1"/>
    <col min="48" max="48" width="4.25" style="6" customWidth="1"/>
    <col min="49" max="253" width="9" style="6" customWidth="1"/>
    <col min="254" max="16384" width="9" style="6"/>
  </cols>
  <sheetData>
    <row r="1" ht="30" customHeight="1" spans="1:254">
      <c r="F1" s="425"/>
      <c r="G1" s="426"/>
      <c r="H1" s="427"/>
      <c r="I1" s="427"/>
      <c r="J1" s="427"/>
      <c r="K1" s="427" t="s">
        <v>0</v>
      </c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8"/>
      <c r="AB1" s="429"/>
      <c r="AC1" s="430"/>
      <c r="AD1" s="431"/>
    </row>
    <row r="2" s="410" customFormat="1" ht="19" customHeight="1" spans="1:254">
      <c r="A2" s="432"/>
      <c r="B2" s="433" t="s">
        <v>1</v>
      </c>
      <c r="C2" s="434"/>
      <c r="D2" s="424"/>
      <c r="E2" s="435"/>
      <c r="F2" s="424"/>
      <c r="G2" s="436"/>
      <c r="H2" s="437"/>
      <c r="I2" s="437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81"/>
      <c r="AA2" s="438"/>
      <c r="AB2" s="193"/>
      <c r="AC2" s="439"/>
      <c r="AD2" s="438"/>
      <c r="AE2" s="424"/>
      <c r="AF2" s="424"/>
      <c r="AG2" s="424"/>
      <c r="AH2" s="424"/>
      <c r="AI2" s="419"/>
      <c r="AJ2" s="440"/>
      <c r="AK2" s="441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199"/>
      <c r="EN2" s="199"/>
      <c r="EO2" s="199"/>
      <c r="EP2" s="199"/>
      <c r="EQ2" s="199"/>
      <c r="ER2" s="199"/>
      <c r="ES2" s="199"/>
      <c r="ET2" s="199"/>
      <c r="EU2" s="199"/>
      <c r="EV2" s="199"/>
      <c r="EW2" s="199"/>
      <c r="EX2" s="199"/>
      <c r="EY2" s="199"/>
      <c r="EZ2" s="199"/>
      <c r="FA2" s="199"/>
      <c r="FB2" s="199"/>
      <c r="FC2" s="199"/>
      <c r="FD2" s="199"/>
      <c r="FE2" s="199"/>
      <c r="FF2" s="199"/>
      <c r="FG2" s="199"/>
      <c r="FH2" s="199"/>
      <c r="FI2" s="199"/>
      <c r="FJ2" s="199"/>
      <c r="FK2" s="199"/>
      <c r="FL2" s="199"/>
      <c r="FM2" s="199"/>
      <c r="FN2" s="199"/>
      <c r="FO2" s="199"/>
      <c r="FP2" s="199"/>
      <c r="FQ2" s="199"/>
      <c r="FR2" s="199"/>
      <c r="FS2" s="199"/>
      <c r="FT2" s="199"/>
      <c r="FU2" s="199"/>
      <c r="FV2" s="199"/>
      <c r="FW2" s="199"/>
      <c r="FX2" s="199"/>
      <c r="FY2" s="199"/>
      <c r="FZ2" s="199"/>
      <c r="GA2" s="199"/>
      <c r="GB2" s="199"/>
      <c r="GC2" s="199"/>
      <c r="GD2" s="199"/>
      <c r="GE2" s="199"/>
      <c r="GF2" s="199"/>
      <c r="GG2" s="199"/>
      <c r="GH2" s="199"/>
      <c r="GI2" s="199"/>
      <c r="GJ2" s="199"/>
      <c r="GK2" s="199"/>
      <c r="GL2" s="199"/>
      <c r="GM2" s="199"/>
      <c r="GN2" s="199"/>
      <c r="GO2" s="199"/>
      <c r="GP2" s="199"/>
      <c r="GQ2" s="199"/>
      <c r="GR2" s="199"/>
      <c r="GS2" s="199"/>
      <c r="GT2" s="199"/>
      <c r="GU2" s="199"/>
      <c r="GV2" s="199"/>
      <c r="GW2" s="199"/>
      <c r="GX2" s="199"/>
      <c r="GY2" s="199"/>
      <c r="GZ2" s="199"/>
      <c r="HA2" s="199"/>
      <c r="HB2" s="199"/>
      <c r="HC2" s="199"/>
      <c r="HD2" s="199"/>
      <c r="HE2" s="199"/>
      <c r="HF2" s="199"/>
      <c r="HG2" s="199"/>
      <c r="HH2" s="199"/>
      <c r="HI2" s="199"/>
      <c r="HJ2" s="199"/>
      <c r="HK2" s="199"/>
      <c r="HL2" s="199"/>
      <c r="HM2" s="199"/>
      <c r="HN2" s="199"/>
      <c r="HO2" s="199"/>
      <c r="HP2" s="199"/>
      <c r="HQ2" s="199"/>
      <c r="HR2" s="199"/>
      <c r="HS2" s="199"/>
      <c r="HT2" s="199"/>
      <c r="HU2" s="199"/>
      <c r="HV2" s="199"/>
      <c r="HW2" s="199"/>
      <c r="HX2" s="199"/>
      <c r="HY2" s="199"/>
      <c r="HZ2" s="199"/>
      <c r="IA2" s="199"/>
      <c r="IB2" s="199"/>
      <c r="IC2" s="199"/>
      <c r="ID2" s="199"/>
      <c r="IE2" s="199"/>
      <c r="IF2" s="199"/>
      <c r="IG2" s="199"/>
      <c r="IH2" s="199"/>
      <c r="II2" s="199"/>
      <c r="IJ2" s="199"/>
      <c r="IK2" s="199"/>
      <c r="IL2" s="199"/>
      <c r="IM2" s="199"/>
      <c r="IN2" s="199"/>
      <c r="IO2" s="199"/>
      <c r="IP2" s="199"/>
      <c r="IQ2" s="199"/>
      <c r="IR2" s="199"/>
      <c r="IS2" s="199"/>
    </row>
    <row r="3" s="410" customFormat="1" ht="15" customHeight="1" spans="1:254">
      <c r="A3" s="134" t="s">
        <v>2</v>
      </c>
      <c r="B3" s="442" t="s">
        <v>3</v>
      </c>
      <c r="C3" s="443" t="s">
        <v>4</v>
      </c>
      <c r="D3" s="444" t="s">
        <v>5</v>
      </c>
      <c r="E3" s="445" t="s">
        <v>6</v>
      </c>
      <c r="F3" s="446"/>
      <c r="G3" s="447"/>
      <c r="H3" s="446"/>
      <c r="I3" s="446"/>
      <c r="J3" s="446"/>
      <c r="K3" s="446"/>
      <c r="L3" s="446"/>
      <c r="M3" s="446" t="s">
        <v>7</v>
      </c>
      <c r="N3" s="446"/>
      <c r="O3" s="446"/>
      <c r="P3" s="446" t="s">
        <v>8</v>
      </c>
      <c r="Q3" s="446"/>
      <c r="R3" s="446"/>
      <c r="S3" s="446"/>
      <c r="T3" s="446"/>
      <c r="U3" s="446"/>
      <c r="V3" s="446"/>
      <c r="W3" s="446"/>
      <c r="X3" s="446"/>
      <c r="Y3" s="444" t="s">
        <v>9</v>
      </c>
      <c r="Z3" s="448" t="s">
        <v>10</v>
      </c>
      <c r="AA3" s="449" t="s">
        <v>11</v>
      </c>
      <c r="AB3" s="450" t="s">
        <v>12</v>
      </c>
      <c r="AC3" s="451" t="s">
        <v>13</v>
      </c>
      <c r="AD3" s="449" t="s">
        <v>14</v>
      </c>
      <c r="AE3" s="443" t="s">
        <v>15</v>
      </c>
      <c r="AF3" s="443"/>
      <c r="AG3" s="443"/>
      <c r="AH3" s="443"/>
      <c r="AI3" s="452"/>
      <c r="AJ3" s="453"/>
      <c r="AK3" s="454"/>
      <c r="AL3" s="446" t="s">
        <v>16</v>
      </c>
      <c r="AM3" s="446"/>
      <c r="AN3" s="444" t="s">
        <v>17</v>
      </c>
      <c r="AO3" s="444" t="s">
        <v>18</v>
      </c>
      <c r="AP3" s="444" t="s">
        <v>19</v>
      </c>
      <c r="AQ3" s="455" t="s">
        <v>20</v>
      </c>
      <c r="AR3" s="444" t="s">
        <v>21</v>
      </c>
      <c r="AS3" s="444" t="s">
        <v>22</v>
      </c>
      <c r="AT3" s="444" t="s">
        <v>23</v>
      </c>
      <c r="AU3" s="443" t="s">
        <v>24</v>
      </c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  <c r="EP3" s="199"/>
      <c r="EQ3" s="199"/>
      <c r="ER3" s="199"/>
      <c r="ES3" s="199"/>
      <c r="ET3" s="199"/>
      <c r="EU3" s="199"/>
      <c r="EV3" s="199"/>
      <c r="EW3" s="199"/>
      <c r="EX3" s="199"/>
      <c r="EY3" s="199"/>
      <c r="EZ3" s="199"/>
      <c r="FA3" s="199"/>
      <c r="FB3" s="199"/>
      <c r="FC3" s="199"/>
      <c r="FD3" s="199"/>
      <c r="FE3" s="199"/>
      <c r="FF3" s="199"/>
      <c r="FG3" s="199"/>
      <c r="FH3" s="199"/>
      <c r="FI3" s="199"/>
      <c r="FJ3" s="199"/>
      <c r="FK3" s="199"/>
      <c r="FL3" s="199"/>
      <c r="FM3" s="199"/>
      <c r="FN3" s="199"/>
      <c r="FO3" s="199"/>
      <c r="FP3" s="199"/>
      <c r="FQ3" s="199"/>
      <c r="FR3" s="199"/>
      <c r="FS3" s="199"/>
      <c r="FT3" s="199"/>
      <c r="FU3" s="199"/>
      <c r="FV3" s="199"/>
      <c r="FW3" s="199"/>
      <c r="FX3" s="199"/>
      <c r="FY3" s="199"/>
      <c r="FZ3" s="199"/>
      <c r="GA3" s="199"/>
      <c r="GB3" s="199"/>
      <c r="GC3" s="199"/>
      <c r="GD3" s="199"/>
      <c r="GE3" s="199"/>
      <c r="GF3" s="199"/>
      <c r="GG3" s="199"/>
      <c r="GH3" s="199"/>
      <c r="GI3" s="199"/>
      <c r="GJ3" s="199"/>
      <c r="GK3" s="199"/>
      <c r="GL3" s="199"/>
      <c r="GM3" s="199"/>
      <c r="GN3" s="199"/>
      <c r="GO3" s="199"/>
      <c r="GP3" s="199"/>
      <c r="GQ3" s="199"/>
      <c r="GR3" s="199"/>
      <c r="GS3" s="199"/>
      <c r="GT3" s="199"/>
      <c r="GU3" s="199"/>
      <c r="GV3" s="199"/>
      <c r="GW3" s="199"/>
      <c r="GX3" s="199"/>
      <c r="GY3" s="199"/>
      <c r="GZ3" s="199"/>
      <c r="HA3" s="199"/>
      <c r="HB3" s="199"/>
      <c r="HC3" s="199"/>
      <c r="HD3" s="199"/>
      <c r="HE3" s="199"/>
      <c r="HF3" s="199"/>
      <c r="HG3" s="199"/>
      <c r="HH3" s="199"/>
      <c r="HI3" s="199"/>
      <c r="HJ3" s="199"/>
      <c r="HK3" s="199"/>
      <c r="HL3" s="199"/>
      <c r="HM3" s="199"/>
      <c r="HN3" s="199"/>
      <c r="HO3" s="199"/>
      <c r="HP3" s="199"/>
      <c r="HQ3" s="199"/>
      <c r="HR3" s="199"/>
      <c r="HS3" s="199"/>
      <c r="HT3" s="199"/>
      <c r="HU3" s="199"/>
      <c r="HV3" s="199"/>
      <c r="HW3" s="199"/>
      <c r="HX3" s="199"/>
      <c r="HY3" s="199"/>
      <c r="HZ3" s="199"/>
      <c r="IA3" s="199"/>
      <c r="IB3" s="199"/>
      <c r="IC3" s="199"/>
      <c r="ID3" s="199"/>
      <c r="IE3" s="199"/>
      <c r="IF3" s="199"/>
      <c r="IG3" s="199"/>
      <c r="IH3" s="199"/>
      <c r="II3" s="199"/>
      <c r="IJ3" s="199"/>
      <c r="IK3" s="199"/>
      <c r="IL3" s="199"/>
      <c r="IM3" s="199"/>
      <c r="IN3" s="199"/>
      <c r="IO3" s="199"/>
      <c r="IP3" s="199"/>
      <c r="IQ3" s="199"/>
      <c r="IR3" s="199"/>
      <c r="IS3" s="199"/>
    </row>
    <row r="4" s="410" customFormat="1" ht="25" customHeight="1" spans="1:254">
      <c r="A4" s="134"/>
      <c r="B4" s="442"/>
      <c r="C4" s="443"/>
      <c r="D4" s="444"/>
      <c r="E4" s="456" t="s">
        <v>25</v>
      </c>
      <c r="F4" s="443" t="s">
        <v>26</v>
      </c>
      <c r="G4" s="442" t="s">
        <v>27</v>
      </c>
      <c r="H4" s="443" t="s">
        <v>28</v>
      </c>
      <c r="I4" s="443" t="s">
        <v>29</v>
      </c>
      <c r="J4" s="443" t="s">
        <v>30</v>
      </c>
      <c r="K4" s="443" t="s">
        <v>31</v>
      </c>
      <c r="L4" s="443" t="s">
        <v>32</v>
      </c>
      <c r="M4" s="444" t="s">
        <v>33</v>
      </c>
      <c r="N4" s="444" t="s">
        <v>34</v>
      </c>
      <c r="O4" s="444" t="s">
        <v>35</v>
      </c>
      <c r="P4" s="444" t="s">
        <v>36</v>
      </c>
      <c r="Q4" s="444" t="s">
        <v>37</v>
      </c>
      <c r="R4" s="444" t="s">
        <v>38</v>
      </c>
      <c r="S4" s="444" t="s">
        <v>39</v>
      </c>
      <c r="T4" s="444" t="s">
        <v>40</v>
      </c>
      <c r="U4" s="446" t="s">
        <v>41</v>
      </c>
      <c r="V4" s="446"/>
      <c r="W4" s="446"/>
      <c r="X4" s="446" t="s">
        <v>42</v>
      </c>
      <c r="Y4" s="444"/>
      <c r="Z4" s="448"/>
      <c r="AA4" s="449"/>
      <c r="AB4" s="450"/>
      <c r="AC4" s="451"/>
      <c r="AD4" s="449"/>
      <c r="AE4" s="457" t="s">
        <v>43</v>
      </c>
      <c r="AF4" s="443" t="s">
        <v>44</v>
      </c>
      <c r="AG4" s="443" t="s">
        <v>45</v>
      </c>
      <c r="AH4" s="443" t="s">
        <v>46</v>
      </c>
      <c r="AI4" s="452" t="s">
        <v>47</v>
      </c>
      <c r="AJ4" s="458" t="s">
        <v>48</v>
      </c>
      <c r="AK4" s="459" t="s">
        <v>49</v>
      </c>
      <c r="AL4" s="444" t="s">
        <v>50</v>
      </c>
      <c r="AM4" s="444" t="s">
        <v>51</v>
      </c>
      <c r="AN4" s="444"/>
      <c r="AO4" s="444"/>
      <c r="AP4" s="444"/>
      <c r="AQ4" s="455"/>
      <c r="AR4" s="444"/>
      <c r="AS4" s="444"/>
      <c r="AT4" s="444"/>
      <c r="AU4" s="443"/>
      <c r="AV4" s="412"/>
      <c r="AW4" s="412"/>
      <c r="AX4" s="412"/>
      <c r="AY4" s="412"/>
      <c r="AZ4" s="412"/>
      <c r="BA4" s="412"/>
      <c r="BB4" s="412"/>
      <c r="BC4" s="412"/>
      <c r="BD4" s="412"/>
      <c r="BE4" s="412"/>
      <c r="BF4" s="412"/>
      <c r="BG4" s="412"/>
      <c r="BH4" s="412"/>
      <c r="BI4" s="412"/>
      <c r="BJ4" s="412"/>
      <c r="BK4" s="412"/>
      <c r="BL4" s="412"/>
      <c r="BM4" s="412"/>
      <c r="BN4" s="412"/>
      <c r="BO4" s="412"/>
      <c r="BP4" s="412"/>
      <c r="BQ4" s="412"/>
      <c r="BR4" s="412"/>
      <c r="BS4" s="412"/>
      <c r="BT4" s="412"/>
      <c r="BU4" s="412"/>
      <c r="BV4" s="412"/>
      <c r="BW4" s="412"/>
      <c r="BX4" s="412"/>
      <c r="BY4" s="412"/>
      <c r="BZ4" s="412"/>
      <c r="CA4" s="412"/>
      <c r="CB4" s="412"/>
      <c r="CC4" s="412"/>
      <c r="CD4" s="412"/>
      <c r="CE4" s="412"/>
      <c r="CF4" s="412"/>
      <c r="CG4" s="412"/>
      <c r="CH4" s="412"/>
      <c r="CI4" s="412"/>
      <c r="CJ4" s="412"/>
      <c r="CK4" s="412"/>
      <c r="CL4" s="412"/>
      <c r="CM4" s="412"/>
      <c r="CN4" s="412"/>
      <c r="CO4" s="412"/>
      <c r="CP4" s="412"/>
      <c r="CQ4" s="412"/>
      <c r="CR4" s="412"/>
      <c r="CS4" s="412"/>
      <c r="CT4" s="412"/>
      <c r="CU4" s="412"/>
      <c r="CV4" s="412"/>
      <c r="CW4" s="412"/>
      <c r="CX4" s="412"/>
      <c r="CY4" s="412"/>
      <c r="CZ4" s="412"/>
      <c r="DA4" s="412"/>
      <c r="DB4" s="412"/>
      <c r="DC4" s="412"/>
      <c r="DD4" s="412"/>
      <c r="DE4" s="412"/>
      <c r="DF4" s="412"/>
      <c r="DG4" s="412"/>
      <c r="DH4" s="412"/>
      <c r="DI4" s="412"/>
      <c r="DJ4" s="412"/>
      <c r="DK4" s="412"/>
      <c r="DL4" s="412"/>
      <c r="DM4" s="412"/>
      <c r="DN4" s="412"/>
      <c r="DO4" s="412"/>
      <c r="DP4" s="412"/>
      <c r="DQ4" s="412"/>
      <c r="DR4" s="412"/>
      <c r="DS4" s="412"/>
      <c r="DT4" s="412"/>
      <c r="DU4" s="412"/>
      <c r="DV4" s="412"/>
      <c r="DW4" s="412"/>
      <c r="DX4" s="412"/>
      <c r="DY4" s="412"/>
      <c r="DZ4" s="412"/>
      <c r="EA4" s="412"/>
      <c r="EB4" s="412"/>
      <c r="EC4" s="412"/>
      <c r="ED4" s="412"/>
      <c r="EE4" s="412"/>
      <c r="EF4" s="412"/>
      <c r="EG4" s="412"/>
      <c r="EH4" s="412"/>
      <c r="EI4" s="412"/>
      <c r="EJ4" s="412"/>
      <c r="EK4" s="412"/>
      <c r="EL4" s="412"/>
      <c r="EM4" s="412"/>
      <c r="EN4" s="412"/>
      <c r="EO4" s="412"/>
      <c r="EP4" s="412"/>
      <c r="EQ4" s="412"/>
      <c r="ER4" s="412"/>
      <c r="ES4" s="412"/>
      <c r="ET4" s="412"/>
      <c r="EU4" s="412"/>
      <c r="EV4" s="412"/>
      <c r="EW4" s="412"/>
      <c r="EX4" s="412"/>
      <c r="EY4" s="412"/>
      <c r="EZ4" s="412"/>
      <c r="FA4" s="412"/>
      <c r="FB4" s="412"/>
      <c r="FC4" s="412"/>
      <c r="FD4" s="412"/>
      <c r="FE4" s="412"/>
      <c r="FF4" s="412"/>
      <c r="FG4" s="412"/>
      <c r="FH4" s="412"/>
      <c r="FI4" s="412"/>
      <c r="FJ4" s="412"/>
      <c r="FK4" s="412"/>
      <c r="FL4" s="412"/>
      <c r="FM4" s="412"/>
      <c r="FN4" s="412"/>
      <c r="FO4" s="412"/>
      <c r="FP4" s="412"/>
      <c r="FQ4" s="412"/>
      <c r="FR4" s="412"/>
      <c r="FS4" s="412"/>
      <c r="FT4" s="412"/>
      <c r="FU4" s="412"/>
      <c r="FV4" s="412"/>
      <c r="FW4" s="412"/>
      <c r="FX4" s="412"/>
      <c r="FY4" s="412"/>
      <c r="FZ4" s="412"/>
      <c r="GA4" s="412"/>
      <c r="GB4" s="412"/>
      <c r="GC4" s="412"/>
      <c r="GD4" s="412"/>
      <c r="GE4" s="412"/>
      <c r="GF4" s="412"/>
      <c r="GG4" s="412"/>
      <c r="GH4" s="412"/>
      <c r="GI4" s="412"/>
      <c r="GJ4" s="412"/>
      <c r="GK4" s="412"/>
      <c r="GL4" s="412"/>
      <c r="GM4" s="412"/>
      <c r="GN4" s="412"/>
      <c r="GO4" s="412"/>
      <c r="GP4" s="412"/>
      <c r="GQ4" s="412"/>
      <c r="GR4" s="412"/>
      <c r="GS4" s="412"/>
      <c r="GT4" s="412"/>
      <c r="GU4" s="412"/>
      <c r="GV4" s="412"/>
      <c r="GW4" s="412"/>
      <c r="GX4" s="412"/>
      <c r="GY4" s="412"/>
      <c r="GZ4" s="412"/>
      <c r="HA4" s="412"/>
      <c r="HB4" s="412"/>
      <c r="HC4" s="412"/>
      <c r="HD4" s="412"/>
      <c r="HE4" s="412"/>
      <c r="HF4" s="412"/>
      <c r="HG4" s="412"/>
      <c r="HH4" s="412"/>
      <c r="HI4" s="412"/>
      <c r="HJ4" s="412"/>
      <c r="HK4" s="412"/>
      <c r="HL4" s="412"/>
      <c r="HM4" s="412"/>
      <c r="HN4" s="412"/>
      <c r="HO4" s="412"/>
      <c r="HP4" s="412"/>
      <c r="HQ4" s="412"/>
      <c r="HR4" s="412"/>
      <c r="HS4" s="412"/>
      <c r="HT4" s="412"/>
      <c r="HU4" s="412"/>
      <c r="HV4" s="412"/>
      <c r="HW4" s="412"/>
      <c r="HX4" s="412"/>
      <c r="HY4" s="412"/>
      <c r="HZ4" s="412"/>
      <c r="IA4" s="412"/>
      <c r="IB4" s="412"/>
      <c r="IC4" s="412"/>
      <c r="ID4" s="412"/>
      <c r="IE4" s="412"/>
      <c r="IF4" s="412"/>
      <c r="IG4" s="412"/>
      <c r="IH4" s="412"/>
      <c r="II4" s="412"/>
      <c r="IJ4" s="412"/>
      <c r="IK4" s="412"/>
      <c r="IL4" s="412"/>
      <c r="IM4" s="412"/>
      <c r="IN4" s="412"/>
      <c r="IO4" s="412"/>
      <c r="IP4" s="412"/>
      <c r="IQ4" s="412"/>
      <c r="IR4" s="412"/>
      <c r="IS4" s="412"/>
      <c r="IT4" s="412"/>
    </row>
    <row r="5" s="199" customFormat="1" ht="23" customHeight="1" spans="1:254">
      <c r="A5" s="134"/>
      <c r="B5" s="442"/>
      <c r="C5" s="443"/>
      <c r="D5" s="444"/>
      <c r="E5" s="445"/>
      <c r="F5" s="446"/>
      <c r="G5" s="447"/>
      <c r="H5" s="443"/>
      <c r="I5" s="446"/>
      <c r="J5" s="446"/>
      <c r="K5" s="446"/>
      <c r="L5" s="446"/>
      <c r="M5" s="444"/>
      <c r="N5" s="444"/>
      <c r="O5" s="444"/>
      <c r="P5" s="444"/>
      <c r="Q5" s="444"/>
      <c r="R5" s="444"/>
      <c r="S5" s="444"/>
      <c r="T5" s="444"/>
      <c r="U5" s="460" t="s">
        <v>52</v>
      </c>
      <c r="V5" s="460" t="s">
        <v>53</v>
      </c>
      <c r="W5" s="460" t="s">
        <v>54</v>
      </c>
      <c r="X5" s="460" t="s">
        <v>55</v>
      </c>
      <c r="Y5" s="444"/>
      <c r="Z5" s="448"/>
      <c r="AA5" s="449"/>
      <c r="AB5" s="450"/>
      <c r="AC5" s="451"/>
      <c r="AD5" s="449"/>
      <c r="AE5" s="461"/>
      <c r="AF5" s="443"/>
      <c r="AG5" s="443"/>
      <c r="AH5" s="443"/>
      <c r="AI5" s="452"/>
      <c r="AJ5" s="458"/>
      <c r="AK5" s="462"/>
      <c r="AL5" s="444"/>
      <c r="AM5" s="444"/>
      <c r="AN5" s="444"/>
      <c r="AO5" s="444"/>
      <c r="AP5" s="444"/>
      <c r="AQ5" s="455"/>
      <c r="AR5" s="444"/>
      <c r="AS5" s="444"/>
      <c r="AT5" s="444"/>
      <c r="AU5" s="443"/>
      <c r="AV5" s="463"/>
      <c r="AW5" s="463"/>
      <c r="AX5" s="463"/>
      <c r="AY5" s="463"/>
      <c r="AZ5" s="463"/>
      <c r="BA5" s="463"/>
      <c r="BB5" s="463"/>
      <c r="BC5" s="463"/>
      <c r="BD5" s="463"/>
      <c r="BE5" s="463"/>
      <c r="BF5" s="463"/>
      <c r="BG5" s="463"/>
      <c r="BH5" s="463"/>
      <c r="BI5" s="463"/>
      <c r="BJ5" s="463"/>
      <c r="BK5" s="463"/>
      <c r="BL5" s="463"/>
      <c r="BM5" s="463"/>
      <c r="BN5" s="463"/>
      <c r="BO5" s="463"/>
      <c r="BP5" s="463"/>
      <c r="BQ5" s="463"/>
      <c r="BR5" s="463"/>
      <c r="BS5" s="463"/>
      <c r="BT5" s="463"/>
      <c r="BU5" s="463"/>
      <c r="BV5" s="463"/>
      <c r="BW5" s="463"/>
      <c r="BX5" s="463"/>
      <c r="BY5" s="463"/>
      <c r="BZ5" s="463"/>
      <c r="CA5" s="463"/>
      <c r="CB5" s="463"/>
      <c r="CC5" s="463"/>
      <c r="CD5" s="463"/>
      <c r="CE5" s="463"/>
      <c r="CF5" s="463"/>
      <c r="CG5" s="463"/>
      <c r="CH5" s="463"/>
      <c r="CI5" s="463"/>
      <c r="CJ5" s="463"/>
      <c r="CK5" s="463"/>
      <c r="CL5" s="463"/>
      <c r="CM5" s="463"/>
      <c r="CN5" s="463"/>
      <c r="CO5" s="463"/>
      <c r="CP5" s="463"/>
      <c r="CQ5" s="463"/>
      <c r="CR5" s="463"/>
      <c r="CS5" s="463"/>
      <c r="CT5" s="463"/>
      <c r="CU5" s="463"/>
      <c r="CV5" s="463"/>
      <c r="CW5" s="463"/>
      <c r="CX5" s="463"/>
      <c r="CY5" s="463"/>
      <c r="CZ5" s="463"/>
      <c r="DA5" s="463"/>
      <c r="DB5" s="463"/>
      <c r="DC5" s="463"/>
      <c r="DD5" s="463"/>
      <c r="DE5" s="463"/>
      <c r="DF5" s="463"/>
      <c r="DG5" s="463"/>
      <c r="DH5" s="463"/>
      <c r="DI5" s="463"/>
      <c r="DJ5" s="463"/>
      <c r="DK5" s="463"/>
      <c r="DL5" s="463"/>
      <c r="DM5" s="463"/>
      <c r="DN5" s="463"/>
      <c r="DO5" s="463"/>
      <c r="DP5" s="463"/>
      <c r="DQ5" s="463"/>
      <c r="DR5" s="463"/>
      <c r="DS5" s="463"/>
      <c r="DT5" s="463"/>
      <c r="DU5" s="463"/>
      <c r="DV5" s="463"/>
      <c r="DW5" s="463"/>
      <c r="DX5" s="463"/>
      <c r="DY5" s="463"/>
      <c r="DZ5" s="463"/>
      <c r="EA5" s="463"/>
      <c r="EB5" s="463"/>
      <c r="EC5" s="463"/>
      <c r="ED5" s="463"/>
      <c r="EE5" s="463"/>
      <c r="EF5" s="463"/>
      <c r="EG5" s="463"/>
      <c r="EH5" s="463"/>
      <c r="EI5" s="463"/>
      <c r="EJ5" s="463"/>
      <c r="EK5" s="463"/>
      <c r="EL5" s="463"/>
      <c r="EM5" s="463"/>
      <c r="EN5" s="463"/>
      <c r="EO5" s="463"/>
      <c r="EP5" s="463"/>
      <c r="EQ5" s="463"/>
      <c r="ER5" s="463"/>
      <c r="ES5" s="463"/>
      <c r="ET5" s="463"/>
      <c r="EU5" s="463"/>
      <c r="EV5" s="463"/>
      <c r="EW5" s="463"/>
      <c r="EX5" s="463"/>
      <c r="EY5" s="463"/>
      <c r="EZ5" s="463"/>
      <c r="FA5" s="463"/>
      <c r="FB5" s="463"/>
      <c r="FC5" s="463"/>
      <c r="FD5" s="463"/>
      <c r="FE5" s="463"/>
      <c r="FF5" s="463"/>
      <c r="FG5" s="463"/>
      <c r="FH5" s="463"/>
      <c r="FI5" s="463"/>
      <c r="FJ5" s="463"/>
      <c r="FK5" s="463"/>
      <c r="FL5" s="463"/>
      <c r="FM5" s="463"/>
      <c r="FN5" s="463"/>
      <c r="FO5" s="463"/>
      <c r="FP5" s="463"/>
      <c r="FQ5" s="463"/>
      <c r="FR5" s="463"/>
      <c r="FS5" s="463"/>
      <c r="FT5" s="463"/>
      <c r="FU5" s="463"/>
      <c r="FV5" s="463"/>
      <c r="FW5" s="463"/>
      <c r="FX5" s="463"/>
      <c r="FY5" s="463"/>
      <c r="FZ5" s="463"/>
      <c r="GA5" s="463"/>
      <c r="GB5" s="463"/>
      <c r="GC5" s="463"/>
      <c r="GD5" s="463"/>
      <c r="GE5" s="463"/>
      <c r="GF5" s="463"/>
      <c r="GG5" s="463"/>
      <c r="GH5" s="463"/>
      <c r="GI5" s="463"/>
      <c r="GJ5" s="463"/>
      <c r="GK5" s="463"/>
      <c r="GL5" s="463"/>
      <c r="GM5" s="463"/>
      <c r="GN5" s="463"/>
      <c r="GO5" s="463"/>
      <c r="GP5" s="463"/>
      <c r="GQ5" s="463"/>
      <c r="GR5" s="463"/>
      <c r="GS5" s="463"/>
      <c r="GT5" s="463"/>
      <c r="GU5" s="463"/>
      <c r="GV5" s="463"/>
      <c r="GW5" s="463"/>
      <c r="GX5" s="463"/>
      <c r="GY5" s="463"/>
      <c r="GZ5" s="463"/>
      <c r="HA5" s="463"/>
      <c r="HB5" s="463"/>
      <c r="HC5" s="463"/>
      <c r="HD5" s="463"/>
      <c r="HE5" s="463"/>
      <c r="HF5" s="463"/>
      <c r="HG5" s="463"/>
      <c r="HH5" s="463"/>
      <c r="HI5" s="463"/>
      <c r="HJ5" s="463"/>
      <c r="HK5" s="463"/>
      <c r="HL5" s="463"/>
      <c r="HM5" s="463"/>
      <c r="HN5" s="463"/>
      <c r="HO5" s="463"/>
      <c r="HP5" s="463"/>
      <c r="HQ5" s="463"/>
      <c r="HR5" s="463"/>
      <c r="HS5" s="463"/>
      <c r="HT5" s="463"/>
      <c r="HU5" s="463"/>
      <c r="HV5" s="463"/>
      <c r="HW5" s="463"/>
      <c r="HX5" s="463"/>
      <c r="HY5" s="463"/>
      <c r="HZ5" s="463"/>
      <c r="IA5" s="463"/>
      <c r="IB5" s="463"/>
      <c r="IC5" s="463"/>
      <c r="ID5" s="463"/>
      <c r="IE5" s="463"/>
      <c r="IF5" s="463"/>
      <c r="IG5" s="463"/>
      <c r="IH5" s="463"/>
      <c r="II5" s="463"/>
      <c r="IJ5" s="463"/>
      <c r="IK5" s="463"/>
      <c r="IL5" s="463"/>
      <c r="IM5" s="463"/>
      <c r="IN5" s="463"/>
      <c r="IO5" s="463"/>
      <c r="IP5" s="463"/>
      <c r="IQ5" s="463"/>
      <c r="IR5" s="463"/>
      <c r="IS5" s="463"/>
      <c r="IT5" s="463"/>
    </row>
    <row r="6" s="96" customFormat="1" ht="18.95" customHeight="1" spans="1:254">
      <c r="A6" s="464">
        <v>1</v>
      </c>
      <c r="B6" s="465">
        <v>2</v>
      </c>
      <c r="C6" s="160">
        <v>3</v>
      </c>
      <c r="D6" s="160">
        <v>4</v>
      </c>
      <c r="E6" s="466">
        <v>5</v>
      </c>
      <c r="F6" s="160">
        <v>6</v>
      </c>
      <c r="G6" s="467">
        <v>7</v>
      </c>
      <c r="H6" s="160">
        <v>8</v>
      </c>
      <c r="I6" s="160">
        <v>9</v>
      </c>
      <c r="J6" s="468">
        <v>10</v>
      </c>
      <c r="K6" s="160">
        <v>11</v>
      </c>
      <c r="L6" s="160">
        <v>12</v>
      </c>
      <c r="M6" s="160">
        <v>13</v>
      </c>
      <c r="N6" s="160">
        <v>14</v>
      </c>
      <c r="O6" s="160">
        <v>15</v>
      </c>
      <c r="P6" s="160">
        <v>16</v>
      </c>
      <c r="Q6" s="160">
        <v>17</v>
      </c>
      <c r="R6" s="160">
        <v>18</v>
      </c>
      <c r="S6" s="160">
        <v>19</v>
      </c>
      <c r="T6" s="160">
        <v>20</v>
      </c>
      <c r="U6" s="160">
        <v>21</v>
      </c>
      <c r="V6" s="160">
        <v>22</v>
      </c>
      <c r="W6" s="160">
        <v>23</v>
      </c>
      <c r="X6" s="160">
        <v>24</v>
      </c>
      <c r="Y6" s="160">
        <v>25</v>
      </c>
      <c r="Z6" s="160">
        <v>26</v>
      </c>
      <c r="AA6" s="469">
        <v>27</v>
      </c>
      <c r="AB6" s="470">
        <v>28</v>
      </c>
      <c r="AC6" s="470">
        <v>29</v>
      </c>
      <c r="AD6" s="469">
        <v>30</v>
      </c>
      <c r="AE6" s="163">
        <v>31</v>
      </c>
      <c r="AF6" s="163">
        <v>32</v>
      </c>
      <c r="AG6" s="163">
        <v>33</v>
      </c>
      <c r="AH6" s="163">
        <v>34</v>
      </c>
      <c r="AI6" s="471">
        <v>35</v>
      </c>
      <c r="AJ6" s="472">
        <v>36</v>
      </c>
      <c r="AK6" s="160">
        <v>37</v>
      </c>
      <c r="AL6" s="242">
        <v>38</v>
      </c>
      <c r="AM6" s="242">
        <v>39</v>
      </c>
      <c r="AN6" s="242">
        <v>40</v>
      </c>
      <c r="AO6" s="242">
        <v>41</v>
      </c>
      <c r="AP6" s="242">
        <v>42</v>
      </c>
      <c r="AQ6" s="473">
        <v>43</v>
      </c>
      <c r="AR6" s="242">
        <v>44</v>
      </c>
      <c r="AS6" s="163">
        <v>45</v>
      </c>
      <c r="AT6" s="163">
        <v>46</v>
      </c>
      <c r="AU6" s="133">
        <v>47</v>
      </c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4"/>
      <c r="BK6" s="474"/>
      <c r="BL6" s="474"/>
      <c r="BM6" s="474"/>
      <c r="BN6" s="474"/>
      <c r="BO6" s="474"/>
      <c r="BP6" s="474"/>
      <c r="BQ6" s="474"/>
      <c r="BR6" s="474"/>
      <c r="BS6" s="474"/>
      <c r="BT6" s="474"/>
      <c r="BU6" s="474"/>
      <c r="BV6" s="474"/>
      <c r="BW6" s="474"/>
      <c r="BX6" s="474"/>
      <c r="BY6" s="474"/>
      <c r="BZ6" s="474"/>
      <c r="CA6" s="474"/>
      <c r="CB6" s="474"/>
      <c r="CC6" s="474"/>
      <c r="CD6" s="474"/>
      <c r="CE6" s="474"/>
      <c r="CF6" s="474"/>
      <c r="CG6" s="474"/>
      <c r="CH6" s="474"/>
      <c r="CI6" s="474"/>
      <c r="CJ6" s="474"/>
      <c r="CK6" s="474"/>
      <c r="CL6" s="474"/>
      <c r="CM6" s="474"/>
      <c r="CN6" s="474"/>
      <c r="CO6" s="474"/>
      <c r="CP6" s="474"/>
      <c r="CQ6" s="474"/>
      <c r="CR6" s="474"/>
      <c r="CS6" s="474"/>
      <c r="CT6" s="474"/>
      <c r="CU6" s="474"/>
      <c r="CV6" s="474"/>
      <c r="CW6" s="474"/>
      <c r="CX6" s="474"/>
      <c r="CY6" s="474"/>
      <c r="CZ6" s="474"/>
      <c r="DA6" s="474"/>
      <c r="DB6" s="474"/>
      <c r="DC6" s="474"/>
      <c r="DD6" s="474"/>
      <c r="DE6" s="474"/>
      <c r="DF6" s="474"/>
      <c r="DG6" s="474"/>
      <c r="DH6" s="474"/>
      <c r="DI6" s="474"/>
      <c r="DJ6" s="474"/>
      <c r="DK6" s="474"/>
      <c r="DL6" s="474"/>
      <c r="DM6" s="474"/>
      <c r="DN6" s="474"/>
      <c r="DO6" s="474"/>
      <c r="DP6" s="474"/>
      <c r="DQ6" s="474"/>
      <c r="DR6" s="474"/>
      <c r="DS6" s="474"/>
      <c r="DT6" s="474"/>
      <c r="DU6" s="474"/>
      <c r="DV6" s="474"/>
      <c r="DW6" s="474"/>
      <c r="DX6" s="474"/>
      <c r="DY6" s="474"/>
      <c r="DZ6" s="474"/>
      <c r="EA6" s="474"/>
      <c r="EB6" s="474"/>
      <c r="EC6" s="474"/>
      <c r="ED6" s="474"/>
      <c r="EE6" s="474"/>
      <c r="EF6" s="474"/>
      <c r="EG6" s="474"/>
      <c r="EH6" s="474"/>
      <c r="EI6" s="474"/>
      <c r="EJ6" s="474"/>
      <c r="EK6" s="474"/>
      <c r="EL6" s="474"/>
      <c r="EM6" s="474"/>
      <c r="EN6" s="474"/>
      <c r="EO6" s="474"/>
      <c r="EP6" s="474"/>
      <c r="EQ6" s="474"/>
      <c r="ER6" s="474"/>
      <c r="ES6" s="474"/>
      <c r="ET6" s="474"/>
      <c r="EU6" s="474"/>
      <c r="EV6" s="474"/>
      <c r="EW6" s="474"/>
      <c r="EX6" s="474"/>
      <c r="EY6" s="474"/>
      <c r="EZ6" s="474"/>
      <c r="FA6" s="474"/>
      <c r="FB6" s="474"/>
      <c r="FC6" s="474"/>
      <c r="FD6" s="474"/>
      <c r="FE6" s="474"/>
      <c r="FF6" s="474"/>
      <c r="FG6" s="474"/>
      <c r="FH6" s="474"/>
      <c r="FI6" s="474"/>
      <c r="FJ6" s="474"/>
      <c r="FK6" s="474"/>
      <c r="FL6" s="474"/>
      <c r="FM6" s="474"/>
      <c r="FN6" s="474"/>
      <c r="FO6" s="474"/>
      <c r="FP6" s="474"/>
      <c r="FQ6" s="474"/>
      <c r="FR6" s="474"/>
      <c r="FS6" s="474"/>
      <c r="FT6" s="474"/>
      <c r="FU6" s="474"/>
      <c r="FV6" s="474"/>
      <c r="FW6" s="474"/>
      <c r="FX6" s="474"/>
      <c r="FY6" s="474"/>
      <c r="FZ6" s="474"/>
      <c r="GA6" s="474"/>
      <c r="GB6" s="474"/>
      <c r="GC6" s="474"/>
      <c r="GD6" s="474"/>
      <c r="GE6" s="474"/>
      <c r="GF6" s="474"/>
      <c r="GG6" s="474"/>
      <c r="GH6" s="474"/>
      <c r="GI6" s="474"/>
      <c r="GJ6" s="474"/>
      <c r="GK6" s="474"/>
      <c r="GL6" s="474"/>
      <c r="GM6" s="474"/>
      <c r="GN6" s="474"/>
      <c r="GO6" s="474"/>
      <c r="GP6" s="474"/>
      <c r="GQ6" s="474"/>
      <c r="GR6" s="474"/>
      <c r="GS6" s="474"/>
      <c r="GT6" s="474"/>
      <c r="GU6" s="474"/>
      <c r="GV6" s="474"/>
      <c r="GW6" s="474"/>
      <c r="GX6" s="474"/>
      <c r="GY6" s="474"/>
      <c r="GZ6" s="474"/>
      <c r="HA6" s="474"/>
      <c r="HB6" s="474"/>
      <c r="HC6" s="474"/>
      <c r="HD6" s="474"/>
      <c r="HE6" s="474"/>
      <c r="HF6" s="474"/>
      <c r="HG6" s="474"/>
      <c r="HH6" s="474"/>
      <c r="HI6" s="474"/>
      <c r="HJ6" s="474"/>
      <c r="HK6" s="474"/>
      <c r="HL6" s="474"/>
      <c r="HM6" s="474"/>
      <c r="HN6" s="474"/>
      <c r="HO6" s="474"/>
      <c r="HP6" s="474"/>
      <c r="HQ6" s="474"/>
      <c r="HR6" s="474"/>
      <c r="HS6" s="474"/>
      <c r="HT6" s="474"/>
      <c r="HU6" s="474"/>
      <c r="HV6" s="474"/>
      <c r="HW6" s="474"/>
      <c r="HX6" s="474"/>
      <c r="HY6" s="474"/>
      <c r="HZ6" s="474"/>
      <c r="IA6" s="474"/>
      <c r="IB6" s="474"/>
      <c r="IC6" s="474"/>
      <c r="ID6" s="474"/>
      <c r="IE6" s="474"/>
      <c r="IF6" s="474"/>
      <c r="IG6" s="474"/>
      <c r="IH6" s="474"/>
      <c r="II6" s="474"/>
      <c r="IJ6" s="474"/>
      <c r="IK6" s="474"/>
      <c r="IL6" s="474"/>
      <c r="IM6" s="474"/>
      <c r="IN6" s="474"/>
      <c r="IO6" s="474"/>
      <c r="IP6" s="474"/>
      <c r="IQ6" s="474"/>
      <c r="IR6" s="474"/>
      <c r="IS6" s="474"/>
      <c r="IT6" s="475"/>
    </row>
    <row r="7" s="411" customFormat="1" ht="15" spans="1:254">
      <c r="A7" s="476">
        <v>1</v>
      </c>
      <c r="B7" s="477" t="s">
        <v>56</v>
      </c>
      <c r="C7" s="478" t="s">
        <v>57</v>
      </c>
      <c r="D7" s="479" t="s">
        <v>58</v>
      </c>
      <c r="E7" s="480" t="s">
        <v>59</v>
      </c>
      <c r="F7" s="470" t="s">
        <v>60</v>
      </c>
      <c r="G7" s="481" t="s">
        <v>61</v>
      </c>
      <c r="H7" s="479" t="s">
        <v>62</v>
      </c>
      <c r="I7" s="479" t="s">
        <v>63</v>
      </c>
      <c r="J7" s="482">
        <v>5.7</v>
      </c>
      <c r="K7" s="479" t="s">
        <v>64</v>
      </c>
      <c r="L7" s="479" t="s">
        <v>65</v>
      </c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9" t="s">
        <v>66</v>
      </c>
      <c r="AA7" s="482">
        <f t="shared" ref="AA7:AA53" si="0">(K7-Z7)/K7*100</f>
        <v>0.177935943060501</v>
      </c>
      <c r="AB7" s="479" t="s">
        <v>67</v>
      </c>
      <c r="AC7" s="483">
        <f>(AB7-Z7)*VLOOKUP(AE7,[1]公斤水的体积!A:B,2,)</f>
        <v>40.55589</v>
      </c>
      <c r="AD7" s="484">
        <f t="shared" ref="AD7:AD53" si="1">(AC7-L7)/L7*100</f>
        <v>0.385866336633644</v>
      </c>
      <c r="AE7" s="482">
        <v>18</v>
      </c>
      <c r="AF7" s="478"/>
      <c r="AG7" s="478"/>
      <c r="AH7" s="470" t="s">
        <v>68</v>
      </c>
      <c r="AI7" s="485">
        <v>120</v>
      </c>
      <c r="AJ7" s="486">
        <f t="shared" ref="AJ7:AJ53" si="2">AH7/AI7*100</f>
        <v>1.66666666666667</v>
      </c>
      <c r="AK7" s="487"/>
      <c r="AL7" s="488" t="s">
        <v>69</v>
      </c>
      <c r="AM7" s="488" t="s">
        <v>69</v>
      </c>
      <c r="AN7" s="488" t="s">
        <v>69</v>
      </c>
      <c r="AO7" s="488" t="s">
        <v>69</v>
      </c>
      <c r="AP7" s="488" t="s">
        <v>69</v>
      </c>
      <c r="AQ7" s="488" t="s">
        <v>69</v>
      </c>
      <c r="AR7" s="489" t="str">
        <f t="shared" ref="AR7:AR53" si="3">IF(AND(AD7&lt;10,AD7&gt;=-1.5,AA7&lt;5,AA7&gt;-1,AJ7&lt;6,AJ7&gt;=0),"合格","不合格")</f>
        <v>合格</v>
      </c>
      <c r="AS7" s="490" t="s">
        <v>70</v>
      </c>
      <c r="AT7" s="478" t="s">
        <v>57</v>
      </c>
      <c r="AU7" s="491" t="s">
        <v>71</v>
      </c>
    </row>
    <row r="8" s="411" customFormat="1" ht="15" spans="1:254">
      <c r="A8" s="476">
        <v>2</v>
      </c>
      <c r="B8" s="477" t="s">
        <v>56</v>
      </c>
      <c r="C8" s="478" t="s">
        <v>57</v>
      </c>
      <c r="D8" s="479" t="s">
        <v>58</v>
      </c>
      <c r="E8" s="480" t="s">
        <v>72</v>
      </c>
      <c r="F8" s="470" t="s">
        <v>73</v>
      </c>
      <c r="G8" s="481" t="s">
        <v>74</v>
      </c>
      <c r="H8" s="479" t="s">
        <v>75</v>
      </c>
      <c r="I8" s="479" t="s">
        <v>63</v>
      </c>
      <c r="J8" s="482">
        <v>5.7</v>
      </c>
      <c r="K8" s="479" t="s">
        <v>76</v>
      </c>
      <c r="L8" s="479" t="s">
        <v>77</v>
      </c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9" t="s">
        <v>78</v>
      </c>
      <c r="AA8" s="482">
        <f t="shared" si="0"/>
        <v>0.181159420289858</v>
      </c>
      <c r="AB8" s="479" t="s">
        <v>79</v>
      </c>
      <c r="AC8" s="483">
        <f>(AB8-Z8)*VLOOKUP(AE8,[1]公斤水的体积!A:B,2,)</f>
        <v>40.55589</v>
      </c>
      <c r="AD8" s="484">
        <f t="shared" si="1"/>
        <v>0.885298507462657</v>
      </c>
      <c r="AE8" s="482">
        <v>18</v>
      </c>
      <c r="AF8" s="478"/>
      <c r="AG8" s="478"/>
      <c r="AH8" s="470" t="s">
        <v>80</v>
      </c>
      <c r="AI8" s="485">
        <v>126.4</v>
      </c>
      <c r="AJ8" s="486">
        <f t="shared" si="2"/>
        <v>0.712025316455696</v>
      </c>
      <c r="AK8" s="487"/>
      <c r="AL8" s="488" t="s">
        <v>69</v>
      </c>
      <c r="AM8" s="488" t="s">
        <v>69</v>
      </c>
      <c r="AN8" s="488" t="s">
        <v>69</v>
      </c>
      <c r="AO8" s="488" t="s">
        <v>69</v>
      </c>
      <c r="AP8" s="488" t="s">
        <v>69</v>
      </c>
      <c r="AQ8" s="488" t="s">
        <v>69</v>
      </c>
      <c r="AR8" s="489" t="str">
        <f t="shared" si="3"/>
        <v>合格</v>
      </c>
      <c r="AS8" s="490" t="s">
        <v>70</v>
      </c>
      <c r="AT8" s="478" t="s">
        <v>57</v>
      </c>
      <c r="AU8" s="491" t="s">
        <v>71</v>
      </c>
    </row>
    <row r="9" s="411" customFormat="1" ht="15" spans="1:254">
      <c r="A9" s="476">
        <v>3</v>
      </c>
      <c r="B9" s="477" t="s">
        <v>56</v>
      </c>
      <c r="C9" s="478" t="s">
        <v>57</v>
      </c>
      <c r="D9" s="479" t="s">
        <v>58</v>
      </c>
      <c r="E9" s="480" t="s">
        <v>81</v>
      </c>
      <c r="F9" s="470" t="s">
        <v>82</v>
      </c>
      <c r="G9" s="481" t="s">
        <v>74</v>
      </c>
      <c r="H9" s="479" t="s">
        <v>75</v>
      </c>
      <c r="I9" s="479" t="s">
        <v>83</v>
      </c>
      <c r="J9" s="482">
        <v>5.7</v>
      </c>
      <c r="K9" s="479" t="s">
        <v>84</v>
      </c>
      <c r="L9" s="479" t="s">
        <v>85</v>
      </c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478"/>
      <c r="X9" s="478"/>
      <c r="Y9" s="478"/>
      <c r="Z9" s="479" t="s">
        <v>86</v>
      </c>
      <c r="AA9" s="482">
        <f t="shared" si="0"/>
        <v>0.185185185185188</v>
      </c>
      <c r="AB9" s="479" t="s">
        <v>87</v>
      </c>
      <c r="AC9" s="483">
        <f>(AB9-Z9)*VLOOKUP(AE9,[1]公斤水的体积!A:B,2,)</f>
        <v>40.656028</v>
      </c>
      <c r="AD9" s="484">
        <f t="shared" si="1"/>
        <v>0.385254320987652</v>
      </c>
      <c r="AE9" s="482">
        <v>18</v>
      </c>
      <c r="AF9" s="478"/>
      <c r="AG9" s="478"/>
      <c r="AH9" s="470" t="s">
        <v>88</v>
      </c>
      <c r="AI9" s="485">
        <v>126.9</v>
      </c>
      <c r="AJ9" s="486">
        <f t="shared" si="2"/>
        <v>1.97005516154452</v>
      </c>
      <c r="AK9" s="487"/>
      <c r="AL9" s="488" t="s">
        <v>69</v>
      </c>
      <c r="AM9" s="488" t="s">
        <v>69</v>
      </c>
      <c r="AN9" s="488" t="s">
        <v>69</v>
      </c>
      <c r="AO9" s="488" t="s">
        <v>69</v>
      </c>
      <c r="AP9" s="488" t="s">
        <v>69</v>
      </c>
      <c r="AQ9" s="488" t="s">
        <v>69</v>
      </c>
      <c r="AR9" s="489" t="str">
        <f t="shared" si="3"/>
        <v>合格</v>
      </c>
      <c r="AS9" s="490" t="s">
        <v>70</v>
      </c>
      <c r="AT9" s="478" t="s">
        <v>57</v>
      </c>
      <c r="AU9" s="491" t="s">
        <v>71</v>
      </c>
    </row>
    <row r="10" s="411" customFormat="1" ht="15" spans="1:254">
      <c r="A10" s="476">
        <v>4</v>
      </c>
      <c r="B10" s="477" t="s">
        <v>56</v>
      </c>
      <c r="C10" s="478" t="s">
        <v>57</v>
      </c>
      <c r="D10" s="479" t="s">
        <v>58</v>
      </c>
      <c r="E10" s="480" t="s">
        <v>89</v>
      </c>
      <c r="F10" s="470" t="s">
        <v>90</v>
      </c>
      <c r="G10" s="481" t="s">
        <v>91</v>
      </c>
      <c r="H10" s="479" t="s">
        <v>92</v>
      </c>
      <c r="I10" s="479" t="s">
        <v>93</v>
      </c>
      <c r="J10" s="482">
        <v>5.7</v>
      </c>
      <c r="K10" s="479" t="s">
        <v>94</v>
      </c>
      <c r="L10" s="479" t="s">
        <v>85</v>
      </c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9" t="s">
        <v>95</v>
      </c>
      <c r="AA10" s="482">
        <f t="shared" si="0"/>
        <v>0.178571428571431</v>
      </c>
      <c r="AB10" s="479" t="s">
        <v>96</v>
      </c>
      <c r="AC10" s="483">
        <f>(AB10-Z10)*VLOOKUP(AE10,[1]公斤水的体积!A:B,2,)</f>
        <v>40.656028</v>
      </c>
      <c r="AD10" s="484">
        <f t="shared" si="1"/>
        <v>0.385254320987652</v>
      </c>
      <c r="AE10" s="482">
        <v>18</v>
      </c>
      <c r="AF10" s="478"/>
      <c r="AG10" s="478"/>
      <c r="AH10" s="470" t="s">
        <v>97</v>
      </c>
      <c r="AI10" s="485">
        <v>120.6</v>
      </c>
      <c r="AJ10" s="486">
        <f t="shared" si="2"/>
        <v>2.48756218905473</v>
      </c>
      <c r="AK10" s="487"/>
      <c r="AL10" s="488" t="s">
        <v>69</v>
      </c>
      <c r="AM10" s="488" t="s">
        <v>69</v>
      </c>
      <c r="AN10" s="488" t="s">
        <v>69</v>
      </c>
      <c r="AO10" s="488" t="s">
        <v>69</v>
      </c>
      <c r="AP10" s="488" t="s">
        <v>69</v>
      </c>
      <c r="AQ10" s="488" t="s">
        <v>69</v>
      </c>
      <c r="AR10" s="489" t="str">
        <f t="shared" si="3"/>
        <v>合格</v>
      </c>
      <c r="AS10" s="490" t="s">
        <v>70</v>
      </c>
      <c r="AT10" s="478" t="s">
        <v>57</v>
      </c>
      <c r="AU10" s="491" t="s">
        <v>71</v>
      </c>
    </row>
    <row r="11" s="411" customFormat="1" ht="15" spans="1:254">
      <c r="A11" s="476">
        <v>5</v>
      </c>
      <c r="B11" s="477" t="s">
        <v>56</v>
      </c>
      <c r="C11" s="478" t="s">
        <v>57</v>
      </c>
      <c r="D11" s="479" t="s">
        <v>58</v>
      </c>
      <c r="E11" s="480" t="s">
        <v>98</v>
      </c>
      <c r="F11" s="470" t="s">
        <v>99</v>
      </c>
      <c r="G11" s="481" t="s">
        <v>91</v>
      </c>
      <c r="H11" s="479" t="s">
        <v>100</v>
      </c>
      <c r="I11" s="479" t="s">
        <v>93</v>
      </c>
      <c r="J11" s="482">
        <v>5.7</v>
      </c>
      <c r="K11" s="479" t="s">
        <v>101</v>
      </c>
      <c r="L11" s="479" t="s">
        <v>102</v>
      </c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9" t="s">
        <v>103</v>
      </c>
      <c r="AA11" s="482">
        <f t="shared" si="0"/>
        <v>0.182481751824807</v>
      </c>
      <c r="AB11" s="479" t="s">
        <v>104</v>
      </c>
      <c r="AC11" s="483">
        <f>(AB11-Z11)*VLOOKUP(AE11,[1]公斤水的体积!A:B,2,)</f>
        <v>40.856304</v>
      </c>
      <c r="AD11" s="484">
        <f t="shared" si="1"/>
        <v>0.384039312039291</v>
      </c>
      <c r="AE11" s="482">
        <v>18</v>
      </c>
      <c r="AF11" s="478"/>
      <c r="AG11" s="478"/>
      <c r="AH11" s="470" t="s">
        <v>105</v>
      </c>
      <c r="AI11" s="485">
        <v>128.4</v>
      </c>
      <c r="AJ11" s="486">
        <f t="shared" si="2"/>
        <v>1.32398753894081</v>
      </c>
      <c r="AK11" s="487"/>
      <c r="AL11" s="488" t="s">
        <v>69</v>
      </c>
      <c r="AM11" s="488" t="s">
        <v>69</v>
      </c>
      <c r="AN11" s="488" t="s">
        <v>69</v>
      </c>
      <c r="AO11" s="488" t="s">
        <v>69</v>
      </c>
      <c r="AP11" s="488" t="s">
        <v>69</v>
      </c>
      <c r="AQ11" s="488" t="s">
        <v>69</v>
      </c>
      <c r="AR11" s="489" t="str">
        <f t="shared" si="3"/>
        <v>合格</v>
      </c>
      <c r="AS11" s="490" t="s">
        <v>70</v>
      </c>
      <c r="AT11" s="478" t="s">
        <v>57</v>
      </c>
      <c r="AU11" s="491" t="s">
        <v>71</v>
      </c>
    </row>
    <row r="12" s="411" customFormat="1" ht="15" spans="1:254">
      <c r="A12" s="476">
        <v>6</v>
      </c>
      <c r="B12" s="477" t="s">
        <v>56</v>
      </c>
      <c r="C12" s="478" t="s">
        <v>57</v>
      </c>
      <c r="D12" s="479" t="s">
        <v>58</v>
      </c>
      <c r="E12" s="480" t="s">
        <v>106</v>
      </c>
      <c r="F12" s="470" t="s">
        <v>107</v>
      </c>
      <c r="G12" s="481" t="s">
        <v>61</v>
      </c>
      <c r="H12" s="479" t="s">
        <v>108</v>
      </c>
      <c r="I12" s="479" t="s">
        <v>109</v>
      </c>
      <c r="J12" s="482">
        <v>5.7</v>
      </c>
      <c r="K12" s="479" t="s">
        <v>76</v>
      </c>
      <c r="L12" s="479" t="s">
        <v>77</v>
      </c>
      <c r="M12" s="478"/>
      <c r="N12" s="478"/>
      <c r="O12" s="478"/>
      <c r="P12" s="478"/>
      <c r="Q12" s="478"/>
      <c r="R12" s="478"/>
      <c r="S12" s="478"/>
      <c r="T12" s="478"/>
      <c r="U12" s="478"/>
      <c r="V12" s="478"/>
      <c r="W12" s="478"/>
      <c r="X12" s="478"/>
      <c r="Y12" s="478"/>
      <c r="Z12" s="479" t="s">
        <v>78</v>
      </c>
      <c r="AA12" s="482">
        <f t="shared" si="0"/>
        <v>0.181159420289858</v>
      </c>
      <c r="AB12" s="479" t="s">
        <v>110</v>
      </c>
      <c r="AC12" s="483">
        <f>(AB12-Z12)*VLOOKUP(AE12,[1]公斤水的体积!A:B,2,)</f>
        <v>40.355614</v>
      </c>
      <c r="AD12" s="484">
        <f t="shared" si="1"/>
        <v>0.387099502487562</v>
      </c>
      <c r="AE12" s="482">
        <v>18</v>
      </c>
      <c r="AF12" s="478"/>
      <c r="AG12" s="478"/>
      <c r="AH12" s="470" t="s">
        <v>111</v>
      </c>
      <c r="AI12" s="485">
        <v>124</v>
      </c>
      <c r="AJ12" s="486">
        <f t="shared" si="2"/>
        <v>2.09677419354839</v>
      </c>
      <c r="AK12" s="487"/>
      <c r="AL12" s="488" t="s">
        <v>69</v>
      </c>
      <c r="AM12" s="488" t="s">
        <v>69</v>
      </c>
      <c r="AN12" s="488" t="s">
        <v>69</v>
      </c>
      <c r="AO12" s="488" t="s">
        <v>69</v>
      </c>
      <c r="AP12" s="488" t="s">
        <v>69</v>
      </c>
      <c r="AQ12" s="488" t="s">
        <v>69</v>
      </c>
      <c r="AR12" s="489" t="str">
        <f t="shared" si="3"/>
        <v>合格</v>
      </c>
      <c r="AS12" s="490" t="s">
        <v>70</v>
      </c>
      <c r="AT12" s="478" t="s">
        <v>57</v>
      </c>
      <c r="AU12" s="491" t="s">
        <v>71</v>
      </c>
    </row>
    <row r="13" s="411" customFormat="1" ht="15" spans="1:254">
      <c r="A13" s="476">
        <v>7</v>
      </c>
      <c r="B13" s="477" t="s">
        <v>56</v>
      </c>
      <c r="C13" s="478" t="s">
        <v>57</v>
      </c>
      <c r="D13" s="479" t="s">
        <v>58</v>
      </c>
      <c r="E13" s="480" t="s">
        <v>112</v>
      </c>
      <c r="F13" s="470" t="s">
        <v>113</v>
      </c>
      <c r="G13" s="481" t="s">
        <v>91</v>
      </c>
      <c r="H13" s="479" t="s">
        <v>114</v>
      </c>
      <c r="I13" s="479" t="s">
        <v>83</v>
      </c>
      <c r="J13" s="482">
        <v>5.7</v>
      </c>
      <c r="K13" s="479" t="s">
        <v>101</v>
      </c>
      <c r="L13" s="479" t="s">
        <v>115</v>
      </c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9" t="s">
        <v>103</v>
      </c>
      <c r="AA13" s="482">
        <f t="shared" si="0"/>
        <v>0.182481751824807</v>
      </c>
      <c r="AB13" s="479" t="s">
        <v>116</v>
      </c>
      <c r="AC13" s="483">
        <f>(AB13-Z13)*VLOOKUP(AE13,[1]公斤水的体积!A:B,2,)</f>
        <v>41.657408</v>
      </c>
      <c r="AD13" s="484">
        <f t="shared" si="1"/>
        <v>0.379296385542144</v>
      </c>
      <c r="AE13" s="482">
        <v>18</v>
      </c>
      <c r="AF13" s="478"/>
      <c r="AG13" s="478"/>
      <c r="AH13" s="470" t="s">
        <v>88</v>
      </c>
      <c r="AI13" s="485">
        <v>126.8</v>
      </c>
      <c r="AJ13" s="486">
        <f t="shared" si="2"/>
        <v>1.97160883280757</v>
      </c>
      <c r="AK13" s="487"/>
      <c r="AL13" s="488" t="s">
        <v>69</v>
      </c>
      <c r="AM13" s="488" t="s">
        <v>69</v>
      </c>
      <c r="AN13" s="488" t="s">
        <v>69</v>
      </c>
      <c r="AO13" s="488" t="s">
        <v>69</v>
      </c>
      <c r="AP13" s="488" t="s">
        <v>69</v>
      </c>
      <c r="AQ13" s="488" t="s">
        <v>69</v>
      </c>
      <c r="AR13" s="489" t="str">
        <f t="shared" si="3"/>
        <v>合格</v>
      </c>
      <c r="AS13" s="490" t="s">
        <v>70</v>
      </c>
      <c r="AT13" s="478" t="s">
        <v>57</v>
      </c>
      <c r="AU13" s="491" t="s">
        <v>71</v>
      </c>
    </row>
    <row r="14" s="411" customFormat="1" ht="15" spans="1:254">
      <c r="A14" s="476">
        <v>8</v>
      </c>
      <c r="B14" s="477" t="s">
        <v>56</v>
      </c>
      <c r="C14" s="478" t="s">
        <v>57</v>
      </c>
      <c r="D14" s="479" t="s">
        <v>58</v>
      </c>
      <c r="E14" s="480" t="s">
        <v>117</v>
      </c>
      <c r="F14" s="470" t="s">
        <v>118</v>
      </c>
      <c r="G14" s="481" t="s">
        <v>119</v>
      </c>
      <c r="H14" s="479" t="s">
        <v>120</v>
      </c>
      <c r="I14" s="479" t="s">
        <v>109</v>
      </c>
      <c r="J14" s="482">
        <v>5.7</v>
      </c>
      <c r="K14" s="479" t="s">
        <v>121</v>
      </c>
      <c r="L14" s="479" t="s">
        <v>77</v>
      </c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9" t="s">
        <v>122</v>
      </c>
      <c r="AA14" s="482">
        <f t="shared" si="0"/>
        <v>0.208768267223385</v>
      </c>
      <c r="AB14" s="479" t="s">
        <v>123</v>
      </c>
      <c r="AC14" s="483">
        <f>(AB14-Z14)*VLOOKUP(AE14,[1]公斤水的体积!A:B,2,)</f>
        <v>40.355614</v>
      </c>
      <c r="AD14" s="484">
        <f t="shared" si="1"/>
        <v>0.387099502487544</v>
      </c>
      <c r="AE14" s="482">
        <v>18</v>
      </c>
      <c r="AF14" s="478"/>
      <c r="AG14" s="478"/>
      <c r="AH14" s="470" t="s">
        <v>124</v>
      </c>
      <c r="AI14" s="485">
        <v>139.5</v>
      </c>
      <c r="AJ14" s="486">
        <f t="shared" si="2"/>
        <v>1.72043010752688</v>
      </c>
      <c r="AK14" s="487"/>
      <c r="AL14" s="488" t="s">
        <v>69</v>
      </c>
      <c r="AM14" s="488" t="s">
        <v>69</v>
      </c>
      <c r="AN14" s="488" t="s">
        <v>69</v>
      </c>
      <c r="AO14" s="488" t="s">
        <v>69</v>
      </c>
      <c r="AP14" s="488" t="s">
        <v>69</v>
      </c>
      <c r="AQ14" s="488" t="s">
        <v>69</v>
      </c>
      <c r="AR14" s="489" t="str">
        <f t="shared" si="3"/>
        <v>合格</v>
      </c>
      <c r="AS14" s="490" t="s">
        <v>70</v>
      </c>
      <c r="AT14" s="478" t="s">
        <v>57</v>
      </c>
      <c r="AU14" s="491" t="s">
        <v>71</v>
      </c>
    </row>
    <row r="15" s="411" customFormat="1" ht="15" spans="1:254">
      <c r="A15" s="476">
        <v>9</v>
      </c>
      <c r="B15" s="477" t="s">
        <v>56</v>
      </c>
      <c r="C15" s="478" t="s">
        <v>57</v>
      </c>
      <c r="D15" s="479" t="s">
        <v>58</v>
      </c>
      <c r="E15" s="480" t="s">
        <v>125</v>
      </c>
      <c r="F15" s="470" t="s">
        <v>126</v>
      </c>
      <c r="G15" s="481" t="s">
        <v>91</v>
      </c>
      <c r="H15" s="479" t="s">
        <v>127</v>
      </c>
      <c r="I15" s="479" t="s">
        <v>83</v>
      </c>
      <c r="J15" s="482">
        <v>5.7</v>
      </c>
      <c r="K15" s="479" t="s">
        <v>128</v>
      </c>
      <c r="L15" s="479" t="s">
        <v>129</v>
      </c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9" t="s">
        <v>130</v>
      </c>
      <c r="AA15" s="482">
        <f t="shared" si="0"/>
        <v>0.179533213644527</v>
      </c>
      <c r="AB15" s="479" t="s">
        <v>131</v>
      </c>
      <c r="AC15" s="483">
        <f>(AB15-Z15)*VLOOKUP(AE15,[1]公斤水的体积!A:B,2,)</f>
        <v>41.256856</v>
      </c>
      <c r="AD15" s="484">
        <f t="shared" si="1"/>
        <v>0.381644768856425</v>
      </c>
      <c r="AE15" s="482">
        <v>18</v>
      </c>
      <c r="AF15" s="478"/>
      <c r="AG15" s="478"/>
      <c r="AH15" s="470" t="s">
        <v>132</v>
      </c>
      <c r="AI15" s="485">
        <v>133.7</v>
      </c>
      <c r="AJ15" s="486">
        <f t="shared" si="2"/>
        <v>1.57068062827225</v>
      </c>
      <c r="AK15" s="487"/>
      <c r="AL15" s="488" t="s">
        <v>69</v>
      </c>
      <c r="AM15" s="488" t="s">
        <v>69</v>
      </c>
      <c r="AN15" s="488" t="s">
        <v>69</v>
      </c>
      <c r="AO15" s="488" t="s">
        <v>69</v>
      </c>
      <c r="AP15" s="488" t="s">
        <v>69</v>
      </c>
      <c r="AQ15" s="488" t="s">
        <v>69</v>
      </c>
      <c r="AR15" s="489" t="str">
        <f t="shared" si="3"/>
        <v>合格</v>
      </c>
      <c r="AS15" s="490" t="s">
        <v>70</v>
      </c>
      <c r="AT15" s="478" t="s">
        <v>57</v>
      </c>
      <c r="AU15" s="491" t="s">
        <v>71</v>
      </c>
    </row>
    <row r="16" s="411" customFormat="1" ht="15" spans="1:254">
      <c r="A16" s="476">
        <v>10</v>
      </c>
      <c r="B16" s="477" t="s">
        <v>56</v>
      </c>
      <c r="C16" s="478" t="s">
        <v>57</v>
      </c>
      <c r="D16" s="479" t="s">
        <v>58</v>
      </c>
      <c r="E16" s="480" t="s">
        <v>133</v>
      </c>
      <c r="F16" s="470" t="s">
        <v>134</v>
      </c>
      <c r="G16" s="481" t="s">
        <v>61</v>
      </c>
      <c r="H16" s="479" t="s">
        <v>135</v>
      </c>
      <c r="I16" s="479" t="s">
        <v>109</v>
      </c>
      <c r="J16" s="482">
        <v>5.7</v>
      </c>
      <c r="K16" s="479" t="s">
        <v>136</v>
      </c>
      <c r="L16" s="479" t="s">
        <v>137</v>
      </c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9" t="s">
        <v>138</v>
      </c>
      <c r="AA16" s="482">
        <f t="shared" si="0"/>
        <v>0.181818181818184</v>
      </c>
      <c r="AB16" s="479" t="s">
        <v>79</v>
      </c>
      <c r="AC16" s="483">
        <f>(AB16-Z16)*VLOOKUP(AE16,[1]公斤水的体积!A:B,2,)</f>
        <v>40.756166</v>
      </c>
      <c r="AD16" s="484">
        <f t="shared" si="1"/>
        <v>0.384645320197024</v>
      </c>
      <c r="AE16" s="482">
        <v>18</v>
      </c>
      <c r="AF16" s="478"/>
      <c r="AG16" s="478"/>
      <c r="AH16" s="470" t="s">
        <v>139</v>
      </c>
      <c r="AI16" s="485">
        <v>130</v>
      </c>
      <c r="AJ16" s="486">
        <f t="shared" si="2"/>
        <v>1.69230769230769</v>
      </c>
      <c r="AK16" s="487"/>
      <c r="AL16" s="488" t="s">
        <v>69</v>
      </c>
      <c r="AM16" s="488" t="s">
        <v>69</v>
      </c>
      <c r="AN16" s="488" t="s">
        <v>69</v>
      </c>
      <c r="AO16" s="488" t="s">
        <v>69</v>
      </c>
      <c r="AP16" s="488" t="s">
        <v>69</v>
      </c>
      <c r="AQ16" s="488" t="s">
        <v>69</v>
      </c>
      <c r="AR16" s="489" t="str">
        <f t="shared" si="3"/>
        <v>合格</v>
      </c>
      <c r="AS16" s="490" t="s">
        <v>70</v>
      </c>
      <c r="AT16" s="478" t="s">
        <v>57</v>
      </c>
      <c r="AU16" s="491" t="s">
        <v>71</v>
      </c>
    </row>
    <row r="17" s="411" customFormat="1" ht="15" spans="1:47">
      <c r="A17" s="476">
        <v>11</v>
      </c>
      <c r="B17" s="477" t="s">
        <v>56</v>
      </c>
      <c r="C17" s="478" t="s">
        <v>57</v>
      </c>
      <c r="D17" s="479" t="s">
        <v>58</v>
      </c>
      <c r="E17" s="480" t="s">
        <v>140</v>
      </c>
      <c r="F17" s="470" t="s">
        <v>141</v>
      </c>
      <c r="G17" s="481" t="s">
        <v>74</v>
      </c>
      <c r="H17" s="479" t="s">
        <v>142</v>
      </c>
      <c r="I17" s="479" t="s">
        <v>143</v>
      </c>
      <c r="J17" s="482">
        <v>5.7</v>
      </c>
      <c r="K17" s="479" t="s">
        <v>144</v>
      </c>
      <c r="L17" s="479" t="s">
        <v>145</v>
      </c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9" t="s">
        <v>146</v>
      </c>
      <c r="AA17" s="482">
        <f t="shared" si="0"/>
        <v>0.193050193050182</v>
      </c>
      <c r="AB17" s="479" t="s">
        <v>147</v>
      </c>
      <c r="AC17" s="483">
        <f>(AB17-Z17)*VLOOKUP(AE17,[1]公斤水的体积!A:B,2,)</f>
        <v>40.956442</v>
      </c>
      <c r="AD17" s="484">
        <f t="shared" si="1"/>
        <v>0.383436274509783</v>
      </c>
      <c r="AE17" s="482">
        <v>18</v>
      </c>
      <c r="AF17" s="478"/>
      <c r="AG17" s="478"/>
      <c r="AH17" s="470" t="s">
        <v>148</v>
      </c>
      <c r="AI17" s="485">
        <v>142.7</v>
      </c>
      <c r="AJ17" s="486">
        <f t="shared" si="2"/>
        <v>1.26138752627891</v>
      </c>
      <c r="AK17" s="487"/>
      <c r="AL17" s="488" t="s">
        <v>69</v>
      </c>
      <c r="AM17" s="488" t="s">
        <v>69</v>
      </c>
      <c r="AN17" s="488" t="s">
        <v>69</v>
      </c>
      <c r="AO17" s="488" t="s">
        <v>69</v>
      </c>
      <c r="AP17" s="488" t="s">
        <v>69</v>
      </c>
      <c r="AQ17" s="488" t="s">
        <v>69</v>
      </c>
      <c r="AR17" s="489" t="str">
        <f t="shared" si="3"/>
        <v>合格</v>
      </c>
      <c r="AS17" s="490" t="s">
        <v>70</v>
      </c>
      <c r="AT17" s="478" t="s">
        <v>57</v>
      </c>
      <c r="AU17" s="491" t="s">
        <v>71</v>
      </c>
    </row>
    <row r="18" s="411" customFormat="1" ht="15" spans="1:47">
      <c r="A18" s="476">
        <v>12</v>
      </c>
      <c r="B18" s="477" t="s">
        <v>56</v>
      </c>
      <c r="C18" s="478" t="s">
        <v>57</v>
      </c>
      <c r="D18" s="479" t="s">
        <v>58</v>
      </c>
      <c r="E18" s="480" t="s">
        <v>149</v>
      </c>
      <c r="F18" s="470" t="s">
        <v>150</v>
      </c>
      <c r="G18" s="481" t="s">
        <v>119</v>
      </c>
      <c r="H18" s="479" t="s">
        <v>151</v>
      </c>
      <c r="I18" s="479" t="s">
        <v>109</v>
      </c>
      <c r="J18" s="482">
        <v>5.7</v>
      </c>
      <c r="K18" s="479" t="s">
        <v>152</v>
      </c>
      <c r="L18" s="479" t="s">
        <v>77</v>
      </c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9" t="s">
        <v>153</v>
      </c>
      <c r="AA18" s="482">
        <f t="shared" si="0"/>
        <v>0.210084033613448</v>
      </c>
      <c r="AB18" s="479" t="s">
        <v>154</v>
      </c>
      <c r="AC18" s="483">
        <f>(AB18-Z18)*VLOOKUP(AE18,[1]公斤水的体积!A:B,2,)</f>
        <v>40.355614</v>
      </c>
      <c r="AD18" s="484">
        <f t="shared" si="1"/>
        <v>0.387099502487544</v>
      </c>
      <c r="AE18" s="482">
        <v>18</v>
      </c>
      <c r="AF18" s="478"/>
      <c r="AG18" s="478"/>
      <c r="AH18" s="470" t="s">
        <v>155</v>
      </c>
      <c r="AI18" s="485">
        <v>142.5</v>
      </c>
      <c r="AJ18" s="486">
        <f t="shared" si="2"/>
        <v>2.03508771929825</v>
      </c>
      <c r="AK18" s="487"/>
      <c r="AL18" s="488" t="s">
        <v>69</v>
      </c>
      <c r="AM18" s="488" t="s">
        <v>69</v>
      </c>
      <c r="AN18" s="488" t="s">
        <v>69</v>
      </c>
      <c r="AO18" s="488" t="s">
        <v>69</v>
      </c>
      <c r="AP18" s="488" t="s">
        <v>69</v>
      </c>
      <c r="AQ18" s="488" t="s">
        <v>69</v>
      </c>
      <c r="AR18" s="489" t="str">
        <f t="shared" si="3"/>
        <v>合格</v>
      </c>
      <c r="AS18" s="490" t="s">
        <v>70</v>
      </c>
      <c r="AT18" s="478" t="s">
        <v>57</v>
      </c>
      <c r="AU18" s="491" t="s">
        <v>71</v>
      </c>
    </row>
    <row r="19" s="411" customFormat="1" ht="15" spans="1:47">
      <c r="A19" s="476">
        <v>13</v>
      </c>
      <c r="B19" s="477" t="s">
        <v>56</v>
      </c>
      <c r="C19" s="478" t="s">
        <v>57</v>
      </c>
      <c r="D19" s="479" t="s">
        <v>58</v>
      </c>
      <c r="E19" s="480" t="s">
        <v>156</v>
      </c>
      <c r="F19" s="470" t="s">
        <v>157</v>
      </c>
      <c r="G19" s="481" t="s">
        <v>119</v>
      </c>
      <c r="H19" s="479" t="s">
        <v>158</v>
      </c>
      <c r="I19" s="479" t="s">
        <v>83</v>
      </c>
      <c r="J19" s="482">
        <v>5.7</v>
      </c>
      <c r="K19" s="479" t="s">
        <v>159</v>
      </c>
      <c r="L19" s="479" t="s">
        <v>160</v>
      </c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9" t="s">
        <v>161</v>
      </c>
      <c r="AA19" s="482">
        <f t="shared" si="0"/>
        <v>0.213675213675202</v>
      </c>
      <c r="AB19" s="479" t="s">
        <v>162</v>
      </c>
      <c r="AC19" s="483">
        <f>(AB19-Z19)*VLOOKUP(AE19,[1]公斤水的体积!A:B,2,)</f>
        <v>40.455752</v>
      </c>
      <c r="AD19" s="484">
        <f t="shared" si="1"/>
        <v>0.386481389578145</v>
      </c>
      <c r="AE19" s="482">
        <v>18</v>
      </c>
      <c r="AF19" s="478"/>
      <c r="AG19" s="478"/>
      <c r="AH19" s="470" t="s">
        <v>163</v>
      </c>
      <c r="AI19" s="485">
        <v>141.2</v>
      </c>
      <c r="AJ19" s="486">
        <f t="shared" si="2"/>
        <v>1.34560906515581</v>
      </c>
      <c r="AK19" s="487"/>
      <c r="AL19" s="488" t="s">
        <v>69</v>
      </c>
      <c r="AM19" s="488" t="s">
        <v>69</v>
      </c>
      <c r="AN19" s="488" t="s">
        <v>69</v>
      </c>
      <c r="AO19" s="488" t="s">
        <v>69</v>
      </c>
      <c r="AP19" s="488" t="s">
        <v>69</v>
      </c>
      <c r="AQ19" s="488" t="s">
        <v>69</v>
      </c>
      <c r="AR19" s="489" t="str">
        <f t="shared" si="3"/>
        <v>合格</v>
      </c>
      <c r="AS19" s="490" t="s">
        <v>70</v>
      </c>
      <c r="AT19" s="478" t="s">
        <v>57</v>
      </c>
      <c r="AU19" s="491" t="s">
        <v>71</v>
      </c>
    </row>
    <row r="20" s="411" customFormat="1" ht="15" spans="1:47">
      <c r="A20" s="476">
        <v>14</v>
      </c>
      <c r="B20" s="477" t="s">
        <v>56</v>
      </c>
      <c r="C20" s="478" t="s">
        <v>57</v>
      </c>
      <c r="D20" s="479" t="s">
        <v>58</v>
      </c>
      <c r="E20" s="480" t="s">
        <v>164</v>
      </c>
      <c r="F20" s="470" t="s">
        <v>165</v>
      </c>
      <c r="G20" s="481" t="s">
        <v>119</v>
      </c>
      <c r="H20" s="479" t="s">
        <v>166</v>
      </c>
      <c r="I20" s="479" t="s">
        <v>63</v>
      </c>
      <c r="J20" s="492">
        <v>5</v>
      </c>
      <c r="K20" s="479" t="s">
        <v>167</v>
      </c>
      <c r="L20" s="479" t="s">
        <v>168</v>
      </c>
      <c r="M20" s="478"/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9" t="s">
        <v>169</v>
      </c>
      <c r="AA20" s="482">
        <f t="shared" si="0"/>
        <v>0.219298245614038</v>
      </c>
      <c r="AB20" s="479" t="s">
        <v>170</v>
      </c>
      <c r="AC20" s="483">
        <f>(AB20-Z20)*VLOOKUP(AE20,[1]公斤水的体积!A:B,2,)</f>
        <v>40.155338</v>
      </c>
      <c r="AD20" s="484">
        <f t="shared" si="1"/>
        <v>0.388344999999983</v>
      </c>
      <c r="AE20" s="482">
        <v>18</v>
      </c>
      <c r="AF20" s="478"/>
      <c r="AG20" s="478"/>
      <c r="AH20" s="470" t="s">
        <v>97</v>
      </c>
      <c r="AI20" s="485">
        <v>146.4</v>
      </c>
      <c r="AJ20" s="486">
        <f t="shared" si="2"/>
        <v>2.04918032786885</v>
      </c>
      <c r="AK20" s="487"/>
      <c r="AL20" s="488" t="s">
        <v>69</v>
      </c>
      <c r="AM20" s="488" t="s">
        <v>69</v>
      </c>
      <c r="AN20" s="488" t="s">
        <v>69</v>
      </c>
      <c r="AO20" s="488" t="s">
        <v>69</v>
      </c>
      <c r="AP20" s="488" t="s">
        <v>69</v>
      </c>
      <c r="AQ20" s="488" t="s">
        <v>69</v>
      </c>
      <c r="AR20" s="489" t="str">
        <f t="shared" si="3"/>
        <v>合格</v>
      </c>
      <c r="AS20" s="490" t="s">
        <v>70</v>
      </c>
      <c r="AT20" s="478" t="s">
        <v>57</v>
      </c>
      <c r="AU20" s="491" t="s">
        <v>71</v>
      </c>
    </row>
    <row r="21" s="411" customFormat="1" ht="15" spans="1:47">
      <c r="A21" s="476">
        <v>15</v>
      </c>
      <c r="B21" s="477" t="s">
        <v>56</v>
      </c>
      <c r="C21" s="478" t="s">
        <v>57</v>
      </c>
      <c r="D21" s="479" t="s">
        <v>58</v>
      </c>
      <c r="E21" s="480" t="s">
        <v>171</v>
      </c>
      <c r="F21" s="470" t="s">
        <v>172</v>
      </c>
      <c r="G21" s="481" t="s">
        <v>91</v>
      </c>
      <c r="H21" s="479" t="s">
        <v>173</v>
      </c>
      <c r="I21" s="479" t="s">
        <v>143</v>
      </c>
      <c r="J21" s="482">
        <v>5.7</v>
      </c>
      <c r="K21" s="479" t="s">
        <v>138</v>
      </c>
      <c r="L21" s="479" t="s">
        <v>85</v>
      </c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9" t="s">
        <v>101</v>
      </c>
      <c r="AA21" s="482">
        <f t="shared" si="0"/>
        <v>0.182149362477234</v>
      </c>
      <c r="AB21" s="479" t="s">
        <v>110</v>
      </c>
      <c r="AC21" s="483">
        <f>(AB21-Z21)*VLOOKUP(AE21,[1]公斤水的体积!A:B,2,)</f>
        <v>40.656028</v>
      </c>
      <c r="AD21" s="484">
        <f t="shared" si="1"/>
        <v>0.38525432098767</v>
      </c>
      <c r="AE21" s="482">
        <v>18</v>
      </c>
      <c r="AF21" s="478"/>
      <c r="AG21" s="478"/>
      <c r="AH21" s="470" t="s">
        <v>148</v>
      </c>
      <c r="AI21" s="485">
        <v>122.8</v>
      </c>
      <c r="AJ21" s="486">
        <f t="shared" si="2"/>
        <v>1.46579804560261</v>
      </c>
      <c r="AK21" s="487"/>
      <c r="AL21" s="488" t="s">
        <v>69</v>
      </c>
      <c r="AM21" s="488" t="s">
        <v>69</v>
      </c>
      <c r="AN21" s="488" t="s">
        <v>69</v>
      </c>
      <c r="AO21" s="488" t="s">
        <v>69</v>
      </c>
      <c r="AP21" s="488" t="s">
        <v>69</v>
      </c>
      <c r="AQ21" s="488" t="s">
        <v>69</v>
      </c>
      <c r="AR21" s="489" t="str">
        <f t="shared" si="3"/>
        <v>合格</v>
      </c>
      <c r="AS21" s="490" t="s">
        <v>70</v>
      </c>
      <c r="AT21" s="478" t="s">
        <v>57</v>
      </c>
      <c r="AU21" s="491" t="s">
        <v>71</v>
      </c>
    </row>
    <row r="22" s="411" customFormat="1" ht="15" spans="1:47">
      <c r="A22" s="476">
        <v>16</v>
      </c>
      <c r="B22" s="477" t="s">
        <v>56</v>
      </c>
      <c r="C22" s="478" t="s">
        <v>57</v>
      </c>
      <c r="D22" s="479" t="s">
        <v>58</v>
      </c>
      <c r="E22" s="480" t="s">
        <v>174</v>
      </c>
      <c r="F22" s="470" t="s">
        <v>175</v>
      </c>
      <c r="G22" s="481" t="s">
        <v>176</v>
      </c>
      <c r="H22" s="479" t="s">
        <v>177</v>
      </c>
      <c r="I22" s="479" t="s">
        <v>83</v>
      </c>
      <c r="J22" s="482">
        <v>5.7</v>
      </c>
      <c r="K22" s="479" t="s">
        <v>178</v>
      </c>
      <c r="L22" s="479" t="s">
        <v>85</v>
      </c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9" t="s">
        <v>179</v>
      </c>
      <c r="AA22" s="482">
        <f t="shared" si="0"/>
        <v>0.202020202020205</v>
      </c>
      <c r="AB22" s="479" t="s">
        <v>180</v>
      </c>
      <c r="AC22" s="483">
        <f>(AB22-Z22)*VLOOKUP(AE22,[1]公斤水的体积!A:B,2,)</f>
        <v>40.656028</v>
      </c>
      <c r="AD22" s="484">
        <f t="shared" si="1"/>
        <v>0.385254320987652</v>
      </c>
      <c r="AE22" s="482">
        <v>18</v>
      </c>
      <c r="AF22" s="478"/>
      <c r="AG22" s="478"/>
      <c r="AH22" s="470" t="s">
        <v>181</v>
      </c>
      <c r="AI22" s="485">
        <v>145.9</v>
      </c>
      <c r="AJ22" s="486">
        <f t="shared" si="2"/>
        <v>0.47978067169294</v>
      </c>
      <c r="AK22" s="487"/>
      <c r="AL22" s="488" t="s">
        <v>69</v>
      </c>
      <c r="AM22" s="488" t="s">
        <v>69</v>
      </c>
      <c r="AN22" s="488" t="s">
        <v>69</v>
      </c>
      <c r="AO22" s="488" t="s">
        <v>69</v>
      </c>
      <c r="AP22" s="488" t="s">
        <v>69</v>
      </c>
      <c r="AQ22" s="488" t="s">
        <v>69</v>
      </c>
      <c r="AR22" s="489" t="str">
        <f t="shared" si="3"/>
        <v>合格</v>
      </c>
      <c r="AS22" s="490" t="s">
        <v>70</v>
      </c>
      <c r="AT22" s="478" t="s">
        <v>57</v>
      </c>
      <c r="AU22" s="491" t="s">
        <v>71</v>
      </c>
    </row>
    <row r="23" s="411" customFormat="1" ht="15" spans="1:47">
      <c r="A23" s="476">
        <v>17</v>
      </c>
      <c r="B23" s="477" t="s">
        <v>56</v>
      </c>
      <c r="C23" s="478" t="s">
        <v>57</v>
      </c>
      <c r="D23" s="479" t="s">
        <v>58</v>
      </c>
      <c r="E23" s="480" t="s">
        <v>182</v>
      </c>
      <c r="F23" s="470" t="s">
        <v>183</v>
      </c>
      <c r="G23" s="481" t="s">
        <v>119</v>
      </c>
      <c r="H23" s="479" t="s">
        <v>184</v>
      </c>
      <c r="I23" s="479" t="s">
        <v>109</v>
      </c>
      <c r="J23" s="482">
        <v>5.7</v>
      </c>
      <c r="K23" s="479" t="s">
        <v>185</v>
      </c>
      <c r="L23" s="479" t="s">
        <v>160</v>
      </c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9" t="s">
        <v>186</v>
      </c>
      <c r="AA23" s="482">
        <f t="shared" si="0"/>
        <v>0.207900207900211</v>
      </c>
      <c r="AB23" s="479" t="s">
        <v>187</v>
      </c>
      <c r="AC23" s="483">
        <f>(AB23-Z23)*VLOOKUP(AE23,[1]公斤水的体积!A:B,2,)</f>
        <v>40.455752</v>
      </c>
      <c r="AD23" s="484">
        <f t="shared" si="1"/>
        <v>0.386481389578181</v>
      </c>
      <c r="AE23" s="482">
        <v>18</v>
      </c>
      <c r="AF23" s="478"/>
      <c r="AG23" s="478"/>
      <c r="AH23" s="470" t="s">
        <v>163</v>
      </c>
      <c r="AI23" s="485">
        <v>140.1</v>
      </c>
      <c r="AJ23" s="486">
        <f t="shared" si="2"/>
        <v>1.35617416131335</v>
      </c>
      <c r="AK23" s="487"/>
      <c r="AL23" s="488" t="s">
        <v>69</v>
      </c>
      <c r="AM23" s="488" t="s">
        <v>69</v>
      </c>
      <c r="AN23" s="488" t="s">
        <v>69</v>
      </c>
      <c r="AO23" s="488" t="s">
        <v>69</v>
      </c>
      <c r="AP23" s="488" t="s">
        <v>69</v>
      </c>
      <c r="AQ23" s="488" t="s">
        <v>69</v>
      </c>
      <c r="AR23" s="489" t="str">
        <f t="shared" si="3"/>
        <v>合格</v>
      </c>
      <c r="AS23" s="490" t="s">
        <v>70</v>
      </c>
      <c r="AT23" s="478" t="s">
        <v>57</v>
      </c>
      <c r="AU23" s="491" t="s">
        <v>71</v>
      </c>
    </row>
    <row r="24" s="411" customFormat="1" ht="15" spans="1:47">
      <c r="A24" s="476">
        <v>18</v>
      </c>
      <c r="B24" s="477" t="s">
        <v>56</v>
      </c>
      <c r="C24" s="478" t="s">
        <v>57</v>
      </c>
      <c r="D24" s="479" t="s">
        <v>58</v>
      </c>
      <c r="E24" s="480" t="s">
        <v>188</v>
      </c>
      <c r="F24" s="470" t="s">
        <v>189</v>
      </c>
      <c r="G24" s="481" t="s">
        <v>61</v>
      </c>
      <c r="H24" s="479" t="s">
        <v>190</v>
      </c>
      <c r="I24" s="479" t="s">
        <v>191</v>
      </c>
      <c r="J24" s="482">
        <v>5.7</v>
      </c>
      <c r="K24" s="479" t="s">
        <v>192</v>
      </c>
      <c r="L24" s="479" t="s">
        <v>65</v>
      </c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9" t="s">
        <v>193</v>
      </c>
      <c r="AA24" s="482">
        <f t="shared" si="0"/>
        <v>0.185873605947945</v>
      </c>
      <c r="AB24" s="479" t="s">
        <v>194</v>
      </c>
      <c r="AC24" s="483">
        <f>(AB24-Z24)*VLOOKUP(AE24,[1]公斤水的体积!A:B,2,)</f>
        <v>40.55589</v>
      </c>
      <c r="AD24" s="484">
        <f t="shared" si="1"/>
        <v>0.385866336633662</v>
      </c>
      <c r="AE24" s="482">
        <v>18</v>
      </c>
      <c r="AF24" s="478"/>
      <c r="AG24" s="478"/>
      <c r="AH24" s="470" t="s">
        <v>105</v>
      </c>
      <c r="AI24" s="485">
        <v>128.5</v>
      </c>
      <c r="AJ24" s="486">
        <f t="shared" si="2"/>
        <v>1.32295719844358</v>
      </c>
      <c r="AK24" s="487"/>
      <c r="AL24" s="488" t="s">
        <v>69</v>
      </c>
      <c r="AM24" s="488" t="s">
        <v>69</v>
      </c>
      <c r="AN24" s="488" t="s">
        <v>69</v>
      </c>
      <c r="AO24" s="488" t="s">
        <v>69</v>
      </c>
      <c r="AP24" s="488" t="s">
        <v>69</v>
      </c>
      <c r="AQ24" s="488" t="s">
        <v>69</v>
      </c>
      <c r="AR24" s="489" t="str">
        <f t="shared" si="3"/>
        <v>合格</v>
      </c>
      <c r="AS24" s="490" t="s">
        <v>70</v>
      </c>
      <c r="AT24" s="478" t="s">
        <v>57</v>
      </c>
      <c r="AU24" s="491" t="s">
        <v>71</v>
      </c>
    </row>
    <row r="25" s="411" customFormat="1" ht="15" spans="1:47">
      <c r="A25" s="476">
        <v>19</v>
      </c>
      <c r="B25" s="477" t="s">
        <v>56</v>
      </c>
      <c r="C25" s="478" t="s">
        <v>57</v>
      </c>
      <c r="D25" s="479" t="s">
        <v>58</v>
      </c>
      <c r="E25" s="480" t="s">
        <v>195</v>
      </c>
      <c r="F25" s="470" t="s">
        <v>196</v>
      </c>
      <c r="G25" s="481" t="s">
        <v>119</v>
      </c>
      <c r="H25" s="479" t="s">
        <v>151</v>
      </c>
      <c r="I25" s="479" t="s">
        <v>197</v>
      </c>
      <c r="J25" s="482">
        <v>5.7</v>
      </c>
      <c r="K25" s="479" t="s">
        <v>198</v>
      </c>
      <c r="L25" s="479" t="s">
        <v>168</v>
      </c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9" t="s">
        <v>199</v>
      </c>
      <c r="AA25" s="482">
        <f t="shared" si="0"/>
        <v>0.198412698412701</v>
      </c>
      <c r="AB25" s="479" t="s">
        <v>200</v>
      </c>
      <c r="AC25" s="483">
        <f>(AB25-Z25)*VLOOKUP(AE25,[1]公斤水的体积!A:B,2,)</f>
        <v>40.155338</v>
      </c>
      <c r="AD25" s="484">
        <f t="shared" si="1"/>
        <v>0.388345000000019</v>
      </c>
      <c r="AE25" s="482">
        <v>18</v>
      </c>
      <c r="AF25" s="478"/>
      <c r="AG25" s="478"/>
      <c r="AH25" s="470" t="s">
        <v>201</v>
      </c>
      <c r="AI25" s="485">
        <v>130.7</v>
      </c>
      <c r="AJ25" s="486">
        <f t="shared" si="2"/>
        <v>0.841622035195103</v>
      </c>
      <c r="AK25" s="487"/>
      <c r="AL25" s="488" t="s">
        <v>69</v>
      </c>
      <c r="AM25" s="488" t="s">
        <v>69</v>
      </c>
      <c r="AN25" s="488" t="s">
        <v>69</v>
      </c>
      <c r="AO25" s="488" t="s">
        <v>69</v>
      </c>
      <c r="AP25" s="488" t="s">
        <v>69</v>
      </c>
      <c r="AQ25" s="488" t="s">
        <v>69</v>
      </c>
      <c r="AR25" s="489" t="str">
        <f t="shared" si="3"/>
        <v>合格</v>
      </c>
      <c r="AS25" s="490" t="s">
        <v>70</v>
      </c>
      <c r="AT25" s="478" t="s">
        <v>57</v>
      </c>
      <c r="AU25" s="491" t="s">
        <v>71</v>
      </c>
    </row>
    <row r="26" s="411" customFormat="1" ht="15" spans="1:47">
      <c r="A26" s="476">
        <v>20</v>
      </c>
      <c r="B26" s="477" t="s">
        <v>56</v>
      </c>
      <c r="C26" s="478" t="s">
        <v>57</v>
      </c>
      <c r="D26" s="479" t="s">
        <v>58</v>
      </c>
      <c r="E26" s="480" t="s">
        <v>202</v>
      </c>
      <c r="F26" s="470" t="s">
        <v>203</v>
      </c>
      <c r="G26" s="481" t="s">
        <v>119</v>
      </c>
      <c r="H26" s="479" t="s">
        <v>204</v>
      </c>
      <c r="I26" s="479" t="s">
        <v>93</v>
      </c>
      <c r="J26" s="482">
        <v>5.7</v>
      </c>
      <c r="K26" s="479" t="s">
        <v>152</v>
      </c>
      <c r="L26" s="479" t="s">
        <v>205</v>
      </c>
      <c r="M26" s="478"/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78"/>
      <c r="Z26" s="479" t="s">
        <v>153</v>
      </c>
      <c r="AA26" s="482">
        <f t="shared" si="0"/>
        <v>0.210084033613448</v>
      </c>
      <c r="AB26" s="479" t="s">
        <v>206</v>
      </c>
      <c r="AC26" s="483">
        <f>(AB26-Z26)*VLOOKUP(AE26,[1]公斤水的体积!A:B,2,)</f>
        <v>40.255476</v>
      </c>
      <c r="AD26" s="484">
        <f t="shared" si="1"/>
        <v>0.387720698254365</v>
      </c>
      <c r="AE26" s="482">
        <v>18</v>
      </c>
      <c r="AF26" s="478"/>
      <c r="AG26" s="478"/>
      <c r="AH26" s="470" t="s">
        <v>207</v>
      </c>
      <c r="AI26" s="485">
        <v>131.4</v>
      </c>
      <c r="AJ26" s="486">
        <f t="shared" si="2"/>
        <v>2.51141552511416</v>
      </c>
      <c r="AK26" s="487"/>
      <c r="AL26" s="488" t="s">
        <v>69</v>
      </c>
      <c r="AM26" s="488" t="s">
        <v>69</v>
      </c>
      <c r="AN26" s="488" t="s">
        <v>69</v>
      </c>
      <c r="AO26" s="488" t="s">
        <v>69</v>
      </c>
      <c r="AP26" s="488" t="s">
        <v>69</v>
      </c>
      <c r="AQ26" s="488" t="s">
        <v>69</v>
      </c>
      <c r="AR26" s="489" t="str">
        <f t="shared" si="3"/>
        <v>合格</v>
      </c>
      <c r="AS26" s="490" t="s">
        <v>70</v>
      </c>
      <c r="AT26" s="478" t="s">
        <v>57</v>
      </c>
      <c r="AU26" s="491" t="s">
        <v>71</v>
      </c>
    </row>
    <row r="27" s="411" customFormat="1" ht="15" spans="1:47">
      <c r="A27" s="476">
        <v>21</v>
      </c>
      <c r="B27" s="477" t="s">
        <v>56</v>
      </c>
      <c r="C27" s="478" t="s">
        <v>57</v>
      </c>
      <c r="D27" s="479" t="s">
        <v>58</v>
      </c>
      <c r="E27" s="480" t="s">
        <v>208</v>
      </c>
      <c r="F27" s="470" t="s">
        <v>209</v>
      </c>
      <c r="G27" s="481" t="s">
        <v>119</v>
      </c>
      <c r="H27" s="479" t="s">
        <v>210</v>
      </c>
      <c r="I27" s="479" t="s">
        <v>191</v>
      </c>
      <c r="J27" s="482">
        <v>5.7</v>
      </c>
      <c r="K27" s="479" t="s">
        <v>153</v>
      </c>
      <c r="L27" s="479" t="s">
        <v>205</v>
      </c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9" t="s">
        <v>211</v>
      </c>
      <c r="AA27" s="482">
        <f t="shared" si="0"/>
        <v>0.210526315789477</v>
      </c>
      <c r="AB27" s="479" t="s">
        <v>212</v>
      </c>
      <c r="AC27" s="483">
        <f>(AB27-Z27)*VLOOKUP(AE27,[1]公斤水的体积!A:B,2,)</f>
        <v>40.255476</v>
      </c>
      <c r="AD27" s="484">
        <f t="shared" si="1"/>
        <v>0.387720698254347</v>
      </c>
      <c r="AE27" s="482">
        <v>18</v>
      </c>
      <c r="AF27" s="478"/>
      <c r="AG27" s="478"/>
      <c r="AH27" s="470" t="s">
        <v>213</v>
      </c>
      <c r="AI27" s="485">
        <v>124.6</v>
      </c>
      <c r="AJ27" s="486">
        <f t="shared" si="2"/>
        <v>1.28410914927769</v>
      </c>
      <c r="AK27" s="487"/>
      <c r="AL27" s="488" t="s">
        <v>69</v>
      </c>
      <c r="AM27" s="488" t="s">
        <v>69</v>
      </c>
      <c r="AN27" s="488" t="s">
        <v>69</v>
      </c>
      <c r="AO27" s="488" t="s">
        <v>69</v>
      </c>
      <c r="AP27" s="488" t="s">
        <v>69</v>
      </c>
      <c r="AQ27" s="488" t="s">
        <v>69</v>
      </c>
      <c r="AR27" s="489" t="str">
        <f t="shared" si="3"/>
        <v>合格</v>
      </c>
      <c r="AS27" s="490" t="s">
        <v>70</v>
      </c>
      <c r="AT27" s="478" t="s">
        <v>57</v>
      </c>
      <c r="AU27" s="491" t="s">
        <v>71</v>
      </c>
    </row>
    <row r="28" s="411" customFormat="1" ht="15" spans="1:47">
      <c r="A28" s="476">
        <v>22</v>
      </c>
      <c r="B28" s="477" t="s">
        <v>56</v>
      </c>
      <c r="C28" s="478" t="s">
        <v>57</v>
      </c>
      <c r="D28" s="479" t="s">
        <v>58</v>
      </c>
      <c r="E28" s="480" t="s">
        <v>214</v>
      </c>
      <c r="F28" s="470" t="s">
        <v>215</v>
      </c>
      <c r="G28" s="481" t="s">
        <v>61</v>
      </c>
      <c r="H28" s="479" t="s">
        <v>216</v>
      </c>
      <c r="I28" s="479" t="s">
        <v>197</v>
      </c>
      <c r="J28" s="482">
        <v>5.7</v>
      </c>
      <c r="K28" s="479" t="s">
        <v>217</v>
      </c>
      <c r="L28" s="479" t="s">
        <v>137</v>
      </c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9" t="s">
        <v>218</v>
      </c>
      <c r="AA28" s="482">
        <f t="shared" si="0"/>
        <v>0.176678445229684</v>
      </c>
      <c r="AB28" s="479" t="s">
        <v>219</v>
      </c>
      <c r="AC28" s="483">
        <f>(AB28-Z28)*VLOOKUP(AE28,[1]公斤水的体积!A:B,2,)</f>
        <v>40.756166</v>
      </c>
      <c r="AD28" s="484">
        <f t="shared" si="1"/>
        <v>0.384645320197042</v>
      </c>
      <c r="AE28" s="482">
        <v>18</v>
      </c>
      <c r="AF28" s="478"/>
      <c r="AG28" s="478"/>
      <c r="AH28" s="470" t="s">
        <v>111</v>
      </c>
      <c r="AI28" s="485">
        <v>131.8</v>
      </c>
      <c r="AJ28" s="486">
        <f t="shared" si="2"/>
        <v>1.97268588770865</v>
      </c>
      <c r="AK28" s="487"/>
      <c r="AL28" s="488" t="s">
        <v>69</v>
      </c>
      <c r="AM28" s="488" t="s">
        <v>69</v>
      </c>
      <c r="AN28" s="488" t="s">
        <v>69</v>
      </c>
      <c r="AO28" s="488" t="s">
        <v>69</v>
      </c>
      <c r="AP28" s="488" t="s">
        <v>69</v>
      </c>
      <c r="AQ28" s="488" t="s">
        <v>69</v>
      </c>
      <c r="AR28" s="489" t="str">
        <f t="shared" si="3"/>
        <v>合格</v>
      </c>
      <c r="AS28" s="490" t="s">
        <v>70</v>
      </c>
      <c r="AT28" s="478" t="s">
        <v>57</v>
      </c>
      <c r="AU28" s="491" t="s">
        <v>71</v>
      </c>
    </row>
    <row r="29" s="411" customFormat="1" ht="15" spans="1:47">
      <c r="A29" s="476">
        <v>23</v>
      </c>
      <c r="B29" s="477" t="s">
        <v>56</v>
      </c>
      <c r="C29" s="478" t="s">
        <v>57</v>
      </c>
      <c r="D29" s="479" t="s">
        <v>58</v>
      </c>
      <c r="E29" s="480" t="s">
        <v>220</v>
      </c>
      <c r="F29" s="470" t="s">
        <v>221</v>
      </c>
      <c r="G29" s="481" t="s">
        <v>91</v>
      </c>
      <c r="H29" s="479" t="s">
        <v>222</v>
      </c>
      <c r="I29" s="479" t="s">
        <v>63</v>
      </c>
      <c r="J29" s="482">
        <v>5.7</v>
      </c>
      <c r="K29" s="479" t="s">
        <v>223</v>
      </c>
      <c r="L29" s="479" t="s">
        <v>224</v>
      </c>
      <c r="M29" s="478"/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9" t="s">
        <v>225</v>
      </c>
      <c r="AA29" s="482">
        <f t="shared" si="0"/>
        <v>0.175746924428825</v>
      </c>
      <c r="AB29" s="479" t="s">
        <v>116</v>
      </c>
      <c r="AC29" s="483">
        <f>(AB29-Z29)*VLOOKUP(AE29,[1]公斤水的体积!A:B,2,)</f>
        <v>39.55451</v>
      </c>
      <c r="AD29" s="484">
        <f t="shared" si="1"/>
        <v>0.392157360406096</v>
      </c>
      <c r="AE29" s="482">
        <v>18</v>
      </c>
      <c r="AF29" s="478"/>
      <c r="AG29" s="478"/>
      <c r="AH29" s="470" t="s">
        <v>226</v>
      </c>
      <c r="AI29" s="485">
        <v>121.47</v>
      </c>
      <c r="AJ29" s="486">
        <f t="shared" si="2"/>
        <v>1.15254795422738</v>
      </c>
      <c r="AK29" s="487"/>
      <c r="AL29" s="488" t="s">
        <v>69</v>
      </c>
      <c r="AM29" s="488" t="s">
        <v>69</v>
      </c>
      <c r="AN29" s="488" t="s">
        <v>69</v>
      </c>
      <c r="AO29" s="488" t="s">
        <v>69</v>
      </c>
      <c r="AP29" s="488" t="s">
        <v>69</v>
      </c>
      <c r="AQ29" s="488" t="s">
        <v>69</v>
      </c>
      <c r="AR29" s="489" t="str">
        <f t="shared" si="3"/>
        <v>合格</v>
      </c>
      <c r="AS29" s="490" t="s">
        <v>70</v>
      </c>
      <c r="AT29" s="478" t="s">
        <v>57</v>
      </c>
      <c r="AU29" s="491" t="s">
        <v>71</v>
      </c>
    </row>
    <row r="30" s="411" customFormat="1" ht="15" spans="1:47">
      <c r="A30" s="476">
        <v>24</v>
      </c>
      <c r="B30" s="477" t="s">
        <v>56</v>
      </c>
      <c r="C30" s="478" t="s">
        <v>57</v>
      </c>
      <c r="D30" s="479" t="s">
        <v>58</v>
      </c>
      <c r="E30" s="480" t="s">
        <v>227</v>
      </c>
      <c r="F30" s="470" t="s">
        <v>228</v>
      </c>
      <c r="G30" s="481" t="s">
        <v>61</v>
      </c>
      <c r="H30" s="479" t="s">
        <v>229</v>
      </c>
      <c r="I30" s="479" t="s">
        <v>143</v>
      </c>
      <c r="J30" s="482">
        <v>5.7</v>
      </c>
      <c r="K30" s="479" t="s">
        <v>230</v>
      </c>
      <c r="L30" s="479" t="s">
        <v>77</v>
      </c>
      <c r="M30" s="478"/>
      <c r="N30" s="478"/>
      <c r="O30" s="478"/>
      <c r="P30" s="478"/>
      <c r="Q30" s="478"/>
      <c r="R30" s="478"/>
      <c r="S30" s="478"/>
      <c r="T30" s="478"/>
      <c r="U30" s="478"/>
      <c r="V30" s="478"/>
      <c r="W30" s="478"/>
      <c r="X30" s="478"/>
      <c r="Y30" s="478"/>
      <c r="Z30" s="479" t="s">
        <v>231</v>
      </c>
      <c r="AA30" s="482">
        <f t="shared" si="0"/>
        <v>0.190839694656491</v>
      </c>
      <c r="AB30" s="479" t="s">
        <v>147</v>
      </c>
      <c r="AC30" s="483">
        <f>(AB30-Z30)*VLOOKUP(AE30,[1]公斤水的体积!A:B,2,)</f>
        <v>40.355614</v>
      </c>
      <c r="AD30" s="484">
        <f t="shared" si="1"/>
        <v>0.387099502487544</v>
      </c>
      <c r="AE30" s="482">
        <v>18</v>
      </c>
      <c r="AF30" s="478"/>
      <c r="AG30" s="478"/>
      <c r="AH30" s="470" t="s">
        <v>226</v>
      </c>
      <c r="AI30" s="485">
        <v>123</v>
      </c>
      <c r="AJ30" s="486">
        <f t="shared" si="2"/>
        <v>1.13821138211382</v>
      </c>
      <c r="AK30" s="487"/>
      <c r="AL30" s="488" t="s">
        <v>69</v>
      </c>
      <c r="AM30" s="488" t="s">
        <v>69</v>
      </c>
      <c r="AN30" s="488" t="s">
        <v>69</v>
      </c>
      <c r="AO30" s="488" t="s">
        <v>69</v>
      </c>
      <c r="AP30" s="488" t="s">
        <v>69</v>
      </c>
      <c r="AQ30" s="488" t="s">
        <v>69</v>
      </c>
      <c r="AR30" s="489" t="str">
        <f t="shared" si="3"/>
        <v>合格</v>
      </c>
      <c r="AS30" s="490" t="s">
        <v>70</v>
      </c>
      <c r="AT30" s="478" t="s">
        <v>57</v>
      </c>
      <c r="AU30" s="491" t="s">
        <v>71</v>
      </c>
    </row>
    <row r="31" s="411" customFormat="1" ht="15" spans="1:47">
      <c r="A31" s="476">
        <v>25</v>
      </c>
      <c r="B31" s="477" t="s">
        <v>56</v>
      </c>
      <c r="C31" s="478" t="s">
        <v>57</v>
      </c>
      <c r="D31" s="479" t="s">
        <v>58</v>
      </c>
      <c r="E31" s="480" t="s">
        <v>232</v>
      </c>
      <c r="F31" s="470" t="s">
        <v>233</v>
      </c>
      <c r="G31" s="481" t="s">
        <v>119</v>
      </c>
      <c r="H31" s="479" t="s">
        <v>184</v>
      </c>
      <c r="I31" s="479" t="s">
        <v>234</v>
      </c>
      <c r="J31" s="482">
        <v>5.7</v>
      </c>
      <c r="K31" s="479" t="s">
        <v>235</v>
      </c>
      <c r="L31" s="479" t="s">
        <v>160</v>
      </c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9" t="s">
        <v>185</v>
      </c>
      <c r="AA31" s="482">
        <f t="shared" si="0"/>
        <v>0.207468879668053</v>
      </c>
      <c r="AB31" s="479" t="s">
        <v>236</v>
      </c>
      <c r="AC31" s="483">
        <f>(AB31-Z31)*VLOOKUP(AE31,[1]公斤水的体积!A:B,2,)</f>
        <v>40.455752</v>
      </c>
      <c r="AD31" s="484">
        <f t="shared" si="1"/>
        <v>0.386481389578163</v>
      </c>
      <c r="AE31" s="482">
        <v>18</v>
      </c>
      <c r="AF31" s="478"/>
      <c r="AG31" s="478"/>
      <c r="AH31" s="470" t="s">
        <v>237</v>
      </c>
      <c r="AI31" s="485">
        <v>137.8</v>
      </c>
      <c r="AJ31" s="486">
        <f t="shared" si="2"/>
        <v>1.08853410740203</v>
      </c>
      <c r="AK31" s="487"/>
      <c r="AL31" s="488" t="s">
        <v>69</v>
      </c>
      <c r="AM31" s="488" t="s">
        <v>69</v>
      </c>
      <c r="AN31" s="488" t="s">
        <v>69</v>
      </c>
      <c r="AO31" s="488" t="s">
        <v>69</v>
      </c>
      <c r="AP31" s="488" t="s">
        <v>69</v>
      </c>
      <c r="AQ31" s="488" t="s">
        <v>69</v>
      </c>
      <c r="AR31" s="489" t="str">
        <f t="shared" si="3"/>
        <v>合格</v>
      </c>
      <c r="AS31" s="490" t="s">
        <v>70</v>
      </c>
      <c r="AT31" s="478" t="s">
        <v>57</v>
      </c>
      <c r="AU31" s="491" t="s">
        <v>71</v>
      </c>
    </row>
    <row r="32" s="411" customFormat="1" ht="15" spans="1:47">
      <c r="A32" s="476">
        <v>26</v>
      </c>
      <c r="B32" s="477" t="s">
        <v>56</v>
      </c>
      <c r="C32" s="478" t="s">
        <v>238</v>
      </c>
      <c r="D32" s="479" t="s">
        <v>58</v>
      </c>
      <c r="E32" s="480" t="s">
        <v>239</v>
      </c>
      <c r="F32" s="470" t="s">
        <v>240</v>
      </c>
      <c r="G32" s="481" t="s">
        <v>241</v>
      </c>
      <c r="H32" s="479" t="s">
        <v>242</v>
      </c>
      <c r="I32" s="479" t="s">
        <v>243</v>
      </c>
      <c r="J32" s="482">
        <v>5.7</v>
      </c>
      <c r="K32" s="479" t="s">
        <v>211</v>
      </c>
      <c r="L32" s="479" t="s">
        <v>168</v>
      </c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9" t="s">
        <v>244</v>
      </c>
      <c r="AA32" s="482">
        <f t="shared" si="0"/>
        <v>0.210970464135024</v>
      </c>
      <c r="AB32" s="479" t="s">
        <v>245</v>
      </c>
      <c r="AC32" s="483">
        <f>(AB32-Z32)*VLOOKUP(AE32,[1]公斤水的体积!A:B,2,)</f>
        <v>40.155338</v>
      </c>
      <c r="AD32" s="484">
        <f t="shared" si="1"/>
        <v>0.388345000000019</v>
      </c>
      <c r="AE32" s="482">
        <v>18</v>
      </c>
      <c r="AF32" s="478"/>
      <c r="AG32" s="478"/>
      <c r="AH32" s="470" t="s">
        <v>88</v>
      </c>
      <c r="AI32" s="485">
        <v>149.8</v>
      </c>
      <c r="AJ32" s="486">
        <f t="shared" si="2"/>
        <v>1.66889185580774</v>
      </c>
      <c r="AK32" s="487"/>
      <c r="AL32" s="488" t="s">
        <v>69</v>
      </c>
      <c r="AM32" s="488" t="s">
        <v>69</v>
      </c>
      <c r="AN32" s="488" t="s">
        <v>69</v>
      </c>
      <c r="AO32" s="488" t="s">
        <v>69</v>
      </c>
      <c r="AP32" s="488" t="s">
        <v>69</v>
      </c>
      <c r="AQ32" s="488" t="s">
        <v>69</v>
      </c>
      <c r="AR32" s="489" t="str">
        <f t="shared" si="3"/>
        <v>合格</v>
      </c>
      <c r="AS32" s="490" t="s">
        <v>70</v>
      </c>
      <c r="AT32" s="478" t="s">
        <v>238</v>
      </c>
      <c r="AU32" s="491" t="s">
        <v>71</v>
      </c>
    </row>
    <row r="33" s="411" customFormat="1" ht="15" spans="1:47">
      <c r="A33" s="476">
        <v>27</v>
      </c>
      <c r="B33" s="477" t="s">
        <v>56</v>
      </c>
      <c r="C33" s="478" t="s">
        <v>238</v>
      </c>
      <c r="D33" s="479" t="s">
        <v>58</v>
      </c>
      <c r="E33" s="480" t="s">
        <v>246</v>
      </c>
      <c r="F33" s="470" t="s">
        <v>247</v>
      </c>
      <c r="G33" s="481" t="s">
        <v>61</v>
      </c>
      <c r="H33" s="479" t="s">
        <v>248</v>
      </c>
      <c r="I33" s="479" t="s">
        <v>63</v>
      </c>
      <c r="J33" s="482">
        <v>5.7</v>
      </c>
      <c r="K33" s="479" t="s">
        <v>249</v>
      </c>
      <c r="L33" s="479" t="s">
        <v>77</v>
      </c>
      <c r="M33" s="478"/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9" t="s">
        <v>250</v>
      </c>
      <c r="AA33" s="482">
        <f t="shared" si="0"/>
        <v>0.184501845018453</v>
      </c>
      <c r="AB33" s="479" t="s">
        <v>251</v>
      </c>
      <c r="AC33" s="483">
        <f>(AB33-Z33)*VLOOKUP(AE33,[1]公斤水的体积!A:B,2,)</f>
        <v>40.355614</v>
      </c>
      <c r="AD33" s="484">
        <f t="shared" si="1"/>
        <v>0.387099502487562</v>
      </c>
      <c r="AE33" s="482">
        <v>18</v>
      </c>
      <c r="AF33" s="478"/>
      <c r="AG33" s="478"/>
      <c r="AH33" s="470" t="s">
        <v>105</v>
      </c>
      <c r="AI33" s="485">
        <v>131.7</v>
      </c>
      <c r="AJ33" s="486">
        <f t="shared" si="2"/>
        <v>1.29081245254366</v>
      </c>
      <c r="AK33" s="487"/>
      <c r="AL33" s="488" t="s">
        <v>69</v>
      </c>
      <c r="AM33" s="488" t="s">
        <v>69</v>
      </c>
      <c r="AN33" s="488" t="s">
        <v>69</v>
      </c>
      <c r="AO33" s="488" t="s">
        <v>69</v>
      </c>
      <c r="AP33" s="488" t="s">
        <v>69</v>
      </c>
      <c r="AQ33" s="488" t="s">
        <v>69</v>
      </c>
      <c r="AR33" s="489" t="str">
        <f t="shared" si="3"/>
        <v>合格</v>
      </c>
      <c r="AS33" s="490" t="s">
        <v>70</v>
      </c>
      <c r="AT33" s="478" t="s">
        <v>238</v>
      </c>
      <c r="AU33" s="491" t="s">
        <v>71</v>
      </c>
    </row>
    <row r="34" s="411" customFormat="1" ht="15" spans="1:47">
      <c r="A34" s="476">
        <v>28</v>
      </c>
      <c r="B34" s="477" t="s">
        <v>56</v>
      </c>
      <c r="C34" s="478" t="s">
        <v>238</v>
      </c>
      <c r="D34" s="479" t="s">
        <v>58</v>
      </c>
      <c r="E34" s="480" t="s">
        <v>252</v>
      </c>
      <c r="F34" s="470" t="s">
        <v>253</v>
      </c>
      <c r="G34" s="481" t="s">
        <v>74</v>
      </c>
      <c r="H34" s="479" t="s">
        <v>254</v>
      </c>
      <c r="I34" s="479" t="s">
        <v>255</v>
      </c>
      <c r="J34" s="482">
        <v>5.7</v>
      </c>
      <c r="K34" s="479" t="s">
        <v>86</v>
      </c>
      <c r="L34" s="479" t="s">
        <v>256</v>
      </c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9" t="s">
        <v>192</v>
      </c>
      <c r="AA34" s="482">
        <f t="shared" si="0"/>
        <v>0.185528756957331</v>
      </c>
      <c r="AB34" s="479" t="s">
        <v>257</v>
      </c>
      <c r="AC34" s="483">
        <f>(AB34-Z34)*VLOOKUP(AE34,[1]公斤水的体积!A:B,2,)</f>
        <v>41.356994</v>
      </c>
      <c r="AD34" s="484">
        <f t="shared" si="1"/>
        <v>0.381053398058229</v>
      </c>
      <c r="AE34" s="482">
        <v>18</v>
      </c>
      <c r="AF34" s="478"/>
      <c r="AG34" s="478"/>
      <c r="AH34" s="470" t="s">
        <v>139</v>
      </c>
      <c r="AI34" s="485">
        <v>134</v>
      </c>
      <c r="AJ34" s="486">
        <f t="shared" si="2"/>
        <v>1.64179104477612</v>
      </c>
      <c r="AK34" s="487"/>
      <c r="AL34" s="488" t="s">
        <v>69</v>
      </c>
      <c r="AM34" s="488" t="s">
        <v>69</v>
      </c>
      <c r="AN34" s="488" t="s">
        <v>69</v>
      </c>
      <c r="AO34" s="488" t="s">
        <v>69</v>
      </c>
      <c r="AP34" s="488" t="s">
        <v>69</v>
      </c>
      <c r="AQ34" s="488" t="s">
        <v>69</v>
      </c>
      <c r="AR34" s="489" t="str">
        <f t="shared" si="3"/>
        <v>合格</v>
      </c>
      <c r="AS34" s="490" t="s">
        <v>70</v>
      </c>
      <c r="AT34" s="478" t="s">
        <v>238</v>
      </c>
      <c r="AU34" s="491" t="s">
        <v>71</v>
      </c>
    </row>
    <row r="35" s="411" customFormat="1" ht="15" spans="1:47">
      <c r="A35" s="476">
        <v>29</v>
      </c>
      <c r="B35" s="477" t="s">
        <v>56</v>
      </c>
      <c r="C35" s="478" t="s">
        <v>238</v>
      </c>
      <c r="D35" s="479" t="s">
        <v>58</v>
      </c>
      <c r="E35" s="480" t="s">
        <v>258</v>
      </c>
      <c r="F35" s="470" t="s">
        <v>259</v>
      </c>
      <c r="G35" s="481" t="s">
        <v>119</v>
      </c>
      <c r="H35" s="479" t="s">
        <v>260</v>
      </c>
      <c r="I35" s="479" t="s">
        <v>261</v>
      </c>
      <c r="J35" s="482">
        <v>5.7</v>
      </c>
      <c r="K35" s="479" t="s">
        <v>211</v>
      </c>
      <c r="L35" s="479" t="s">
        <v>65</v>
      </c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9" t="s">
        <v>244</v>
      </c>
      <c r="AA35" s="482">
        <f t="shared" si="0"/>
        <v>0.210970464135024</v>
      </c>
      <c r="AB35" s="479" t="s">
        <v>154</v>
      </c>
      <c r="AC35" s="483">
        <f>(AB35-Z35)*VLOOKUP(AE35,[1]公斤水的体积!A:B,2,)</f>
        <v>40.55589</v>
      </c>
      <c r="AD35" s="484">
        <f t="shared" si="1"/>
        <v>0.385866336633662</v>
      </c>
      <c r="AE35" s="482">
        <v>18</v>
      </c>
      <c r="AF35" s="478"/>
      <c r="AG35" s="478"/>
      <c r="AH35" s="470" t="s">
        <v>132</v>
      </c>
      <c r="AI35" s="485">
        <v>145.4</v>
      </c>
      <c r="AJ35" s="486">
        <f t="shared" si="2"/>
        <v>1.44429160935351</v>
      </c>
      <c r="AK35" s="487"/>
      <c r="AL35" s="488" t="s">
        <v>69</v>
      </c>
      <c r="AM35" s="488" t="s">
        <v>69</v>
      </c>
      <c r="AN35" s="488" t="s">
        <v>69</v>
      </c>
      <c r="AO35" s="488" t="s">
        <v>69</v>
      </c>
      <c r="AP35" s="488" t="s">
        <v>69</v>
      </c>
      <c r="AQ35" s="488" t="s">
        <v>69</v>
      </c>
      <c r="AR35" s="489" t="str">
        <f t="shared" si="3"/>
        <v>合格</v>
      </c>
      <c r="AS35" s="490" t="s">
        <v>70</v>
      </c>
      <c r="AT35" s="478" t="s">
        <v>238</v>
      </c>
      <c r="AU35" s="491" t="s">
        <v>71</v>
      </c>
    </row>
    <row r="36" s="411" customFormat="1" ht="15" spans="1:47">
      <c r="A36" s="476">
        <v>30</v>
      </c>
      <c r="B36" s="477" t="s">
        <v>56</v>
      </c>
      <c r="C36" s="478" t="s">
        <v>238</v>
      </c>
      <c r="D36" s="479" t="s">
        <v>58</v>
      </c>
      <c r="E36" s="480" t="s">
        <v>262</v>
      </c>
      <c r="F36" s="470" t="s">
        <v>263</v>
      </c>
      <c r="G36" s="481" t="s">
        <v>241</v>
      </c>
      <c r="H36" s="479" t="s">
        <v>264</v>
      </c>
      <c r="I36" s="479" t="s">
        <v>265</v>
      </c>
      <c r="J36" s="482">
        <v>5.7</v>
      </c>
      <c r="K36" s="479" t="s">
        <v>266</v>
      </c>
      <c r="L36" s="479" t="s">
        <v>168</v>
      </c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9" t="s">
        <v>267</v>
      </c>
      <c r="AA36" s="482">
        <f t="shared" si="0"/>
        <v>0.203665987780044</v>
      </c>
      <c r="AB36" s="479" t="s">
        <v>268</v>
      </c>
      <c r="AC36" s="483">
        <f>(AB36-Z36)*VLOOKUP(AE36,[1]公斤水的体积!A:B,2,)</f>
        <v>40.155338</v>
      </c>
      <c r="AD36" s="484">
        <f t="shared" si="1"/>
        <v>0.388344999999983</v>
      </c>
      <c r="AE36" s="482">
        <v>18</v>
      </c>
      <c r="AF36" s="478"/>
      <c r="AG36" s="478"/>
      <c r="AH36" s="470" t="s">
        <v>201</v>
      </c>
      <c r="AI36" s="485">
        <v>142.8</v>
      </c>
      <c r="AJ36" s="486">
        <f t="shared" si="2"/>
        <v>0.7703081232493</v>
      </c>
      <c r="AK36" s="487"/>
      <c r="AL36" s="488" t="s">
        <v>69</v>
      </c>
      <c r="AM36" s="488" t="s">
        <v>69</v>
      </c>
      <c r="AN36" s="488" t="s">
        <v>69</v>
      </c>
      <c r="AO36" s="488" t="s">
        <v>69</v>
      </c>
      <c r="AP36" s="488" t="s">
        <v>69</v>
      </c>
      <c r="AQ36" s="488" t="s">
        <v>69</v>
      </c>
      <c r="AR36" s="489" t="str">
        <f t="shared" si="3"/>
        <v>合格</v>
      </c>
      <c r="AS36" s="490" t="s">
        <v>70</v>
      </c>
      <c r="AT36" s="478" t="s">
        <v>238</v>
      </c>
      <c r="AU36" s="491" t="s">
        <v>71</v>
      </c>
    </row>
    <row r="37" s="411" customFormat="1" ht="15" spans="1:47">
      <c r="A37" s="476">
        <v>31</v>
      </c>
      <c r="B37" s="477" t="s">
        <v>56</v>
      </c>
      <c r="C37" s="478" t="s">
        <v>238</v>
      </c>
      <c r="D37" s="479" t="s">
        <v>58</v>
      </c>
      <c r="E37" s="480" t="s">
        <v>269</v>
      </c>
      <c r="F37" s="470" t="s">
        <v>270</v>
      </c>
      <c r="G37" s="481" t="s">
        <v>91</v>
      </c>
      <c r="H37" s="479" t="s">
        <v>271</v>
      </c>
      <c r="I37" s="479" t="s">
        <v>63</v>
      </c>
      <c r="J37" s="482">
        <v>5.7</v>
      </c>
      <c r="K37" s="479" t="s">
        <v>272</v>
      </c>
      <c r="L37" s="479" t="s">
        <v>77</v>
      </c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9" t="s">
        <v>273</v>
      </c>
      <c r="AA37" s="482">
        <f t="shared" si="0"/>
        <v>0.169491525423731</v>
      </c>
      <c r="AB37" s="479" t="s">
        <v>274</v>
      </c>
      <c r="AC37" s="483">
        <f>(AB37-Z37)*VLOOKUP(AE37,[1]公斤水的体积!A:B,2,)</f>
        <v>40.355614</v>
      </c>
      <c r="AD37" s="484">
        <f t="shared" si="1"/>
        <v>0.387099502487562</v>
      </c>
      <c r="AE37" s="482">
        <v>18</v>
      </c>
      <c r="AF37" s="478"/>
      <c r="AG37" s="478"/>
      <c r="AH37" s="470" t="s">
        <v>275</v>
      </c>
      <c r="AI37" s="485">
        <v>127.3</v>
      </c>
      <c r="AJ37" s="486">
        <f t="shared" si="2"/>
        <v>0.942655145326002</v>
      </c>
      <c r="AK37" s="487"/>
      <c r="AL37" s="488" t="s">
        <v>69</v>
      </c>
      <c r="AM37" s="488" t="s">
        <v>69</v>
      </c>
      <c r="AN37" s="488" t="s">
        <v>69</v>
      </c>
      <c r="AO37" s="488" t="s">
        <v>69</v>
      </c>
      <c r="AP37" s="488" t="s">
        <v>69</v>
      </c>
      <c r="AQ37" s="488" t="s">
        <v>69</v>
      </c>
      <c r="AR37" s="489" t="str">
        <f t="shared" si="3"/>
        <v>合格</v>
      </c>
      <c r="AS37" s="490" t="s">
        <v>70</v>
      </c>
      <c r="AT37" s="478" t="s">
        <v>238</v>
      </c>
      <c r="AU37" s="491" t="s">
        <v>71</v>
      </c>
    </row>
    <row r="38" s="411" customFormat="1" ht="15" spans="1:47">
      <c r="A38" s="476">
        <v>32</v>
      </c>
      <c r="B38" s="477" t="s">
        <v>56</v>
      </c>
      <c r="C38" s="478" t="s">
        <v>238</v>
      </c>
      <c r="D38" s="479" t="s">
        <v>58</v>
      </c>
      <c r="E38" s="480" t="s">
        <v>276</v>
      </c>
      <c r="F38" s="470" t="s">
        <v>277</v>
      </c>
      <c r="G38" s="481" t="s">
        <v>176</v>
      </c>
      <c r="H38" s="479" t="s">
        <v>278</v>
      </c>
      <c r="I38" s="479" t="s">
        <v>83</v>
      </c>
      <c r="J38" s="482">
        <v>5.7</v>
      </c>
      <c r="K38" s="479" t="s">
        <v>279</v>
      </c>
      <c r="L38" s="479" t="s">
        <v>168</v>
      </c>
      <c r="M38" s="478"/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9" t="s">
        <v>280</v>
      </c>
      <c r="AA38" s="482">
        <f t="shared" si="0"/>
        <v>0.214592274678115</v>
      </c>
      <c r="AB38" s="479" t="s">
        <v>281</v>
      </c>
      <c r="AC38" s="483">
        <f>(AB38-Z38)*VLOOKUP(AE38,[1]公斤水的体积!A:B,2,)</f>
        <v>40.155338</v>
      </c>
      <c r="AD38" s="484">
        <f t="shared" si="1"/>
        <v>0.388344999999983</v>
      </c>
      <c r="AE38" s="482">
        <v>18</v>
      </c>
      <c r="AF38" s="478"/>
      <c r="AG38" s="478"/>
      <c r="AH38" s="470" t="s">
        <v>282</v>
      </c>
      <c r="AI38" s="485">
        <v>158.5</v>
      </c>
      <c r="AJ38" s="486">
        <f t="shared" si="2"/>
        <v>1.45110410094637</v>
      </c>
      <c r="AK38" s="487"/>
      <c r="AL38" s="488" t="s">
        <v>69</v>
      </c>
      <c r="AM38" s="488" t="s">
        <v>69</v>
      </c>
      <c r="AN38" s="488" t="s">
        <v>69</v>
      </c>
      <c r="AO38" s="488" t="s">
        <v>69</v>
      </c>
      <c r="AP38" s="488" t="s">
        <v>69</v>
      </c>
      <c r="AQ38" s="488" t="s">
        <v>69</v>
      </c>
      <c r="AR38" s="489" t="str">
        <f t="shared" si="3"/>
        <v>合格</v>
      </c>
      <c r="AS38" s="490" t="s">
        <v>70</v>
      </c>
      <c r="AT38" s="478" t="s">
        <v>238</v>
      </c>
      <c r="AU38" s="491" t="s">
        <v>71</v>
      </c>
    </row>
    <row r="39" s="411" customFormat="1" ht="15" spans="1:47">
      <c r="A39" s="476">
        <v>33</v>
      </c>
      <c r="B39" s="477" t="s">
        <v>56</v>
      </c>
      <c r="C39" s="478" t="s">
        <v>238</v>
      </c>
      <c r="D39" s="479" t="s">
        <v>58</v>
      </c>
      <c r="E39" s="480" t="s">
        <v>283</v>
      </c>
      <c r="F39" s="470" t="s">
        <v>284</v>
      </c>
      <c r="G39" s="481" t="s">
        <v>74</v>
      </c>
      <c r="H39" s="479" t="s">
        <v>142</v>
      </c>
      <c r="I39" s="479" t="s">
        <v>285</v>
      </c>
      <c r="J39" s="482">
        <v>5.7</v>
      </c>
      <c r="K39" s="479" t="s">
        <v>235</v>
      </c>
      <c r="L39" s="479" t="s">
        <v>168</v>
      </c>
      <c r="M39" s="478"/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9" t="s">
        <v>185</v>
      </c>
      <c r="AA39" s="482">
        <f t="shared" si="0"/>
        <v>0.207468879668053</v>
      </c>
      <c r="AB39" s="479" t="s">
        <v>286</v>
      </c>
      <c r="AC39" s="483">
        <f>(AB39-Z39)*VLOOKUP(AE39,[1]公斤水的体积!A:B,2,)</f>
        <v>40.155338</v>
      </c>
      <c r="AD39" s="484">
        <f t="shared" si="1"/>
        <v>0.388345000000001</v>
      </c>
      <c r="AE39" s="482">
        <v>18</v>
      </c>
      <c r="AF39" s="478"/>
      <c r="AG39" s="478"/>
      <c r="AH39" s="470" t="s">
        <v>287</v>
      </c>
      <c r="AI39" s="485">
        <v>147.3</v>
      </c>
      <c r="AJ39" s="486">
        <f t="shared" si="2"/>
        <v>1.90088255261371</v>
      </c>
      <c r="AK39" s="487"/>
      <c r="AL39" s="488" t="s">
        <v>69</v>
      </c>
      <c r="AM39" s="488" t="s">
        <v>69</v>
      </c>
      <c r="AN39" s="488" t="s">
        <v>69</v>
      </c>
      <c r="AO39" s="488" t="s">
        <v>69</v>
      </c>
      <c r="AP39" s="488" t="s">
        <v>69</v>
      </c>
      <c r="AQ39" s="488" t="s">
        <v>69</v>
      </c>
      <c r="AR39" s="489" t="str">
        <f t="shared" si="3"/>
        <v>合格</v>
      </c>
      <c r="AS39" s="490" t="s">
        <v>70</v>
      </c>
      <c r="AT39" s="478" t="s">
        <v>238</v>
      </c>
      <c r="AU39" s="491" t="s">
        <v>71</v>
      </c>
    </row>
    <row r="40" s="411" customFormat="1" ht="15" spans="1:47">
      <c r="A40" s="476">
        <v>34</v>
      </c>
      <c r="B40" s="477" t="s">
        <v>56</v>
      </c>
      <c r="C40" s="478" t="s">
        <v>238</v>
      </c>
      <c r="D40" s="479" t="s">
        <v>58</v>
      </c>
      <c r="E40" s="480" t="s">
        <v>288</v>
      </c>
      <c r="F40" s="470" t="s">
        <v>289</v>
      </c>
      <c r="G40" s="481" t="s">
        <v>91</v>
      </c>
      <c r="H40" s="479" t="s">
        <v>290</v>
      </c>
      <c r="I40" s="479" t="s">
        <v>63</v>
      </c>
      <c r="J40" s="482">
        <v>5.7</v>
      </c>
      <c r="K40" s="479" t="s">
        <v>291</v>
      </c>
      <c r="L40" s="479" t="s">
        <v>115</v>
      </c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9" t="s">
        <v>292</v>
      </c>
      <c r="AA40" s="482">
        <f t="shared" si="0"/>
        <v>0.180180180180183</v>
      </c>
      <c r="AB40" s="479" t="s">
        <v>293</v>
      </c>
      <c r="AC40" s="483">
        <f>(AB40-Z40)*VLOOKUP(AE40,[1]公斤水的体积!A:B,2,)</f>
        <v>41.657408</v>
      </c>
      <c r="AD40" s="484">
        <f t="shared" si="1"/>
        <v>0.379296385542161</v>
      </c>
      <c r="AE40" s="482">
        <v>18</v>
      </c>
      <c r="AF40" s="478"/>
      <c r="AG40" s="478"/>
      <c r="AH40" s="470" t="s">
        <v>68</v>
      </c>
      <c r="AI40" s="485">
        <v>133</v>
      </c>
      <c r="AJ40" s="486">
        <f t="shared" si="2"/>
        <v>1.50375939849624</v>
      </c>
      <c r="AK40" s="487"/>
      <c r="AL40" s="488" t="s">
        <v>69</v>
      </c>
      <c r="AM40" s="488" t="s">
        <v>69</v>
      </c>
      <c r="AN40" s="488" t="s">
        <v>69</v>
      </c>
      <c r="AO40" s="488" t="s">
        <v>69</v>
      </c>
      <c r="AP40" s="488" t="s">
        <v>69</v>
      </c>
      <c r="AQ40" s="488" t="s">
        <v>69</v>
      </c>
      <c r="AR40" s="489" t="str">
        <f t="shared" si="3"/>
        <v>合格</v>
      </c>
      <c r="AS40" s="490" t="s">
        <v>70</v>
      </c>
      <c r="AT40" s="478" t="s">
        <v>238</v>
      </c>
      <c r="AU40" s="491" t="s">
        <v>71</v>
      </c>
    </row>
    <row r="41" s="411" customFormat="1" ht="15" spans="1:47">
      <c r="A41" s="476">
        <v>35</v>
      </c>
      <c r="B41" s="477" t="s">
        <v>56</v>
      </c>
      <c r="C41" s="478" t="s">
        <v>238</v>
      </c>
      <c r="D41" s="479" t="s">
        <v>58</v>
      </c>
      <c r="E41" s="480" t="s">
        <v>294</v>
      </c>
      <c r="F41" s="470" t="s">
        <v>295</v>
      </c>
      <c r="G41" s="481" t="s">
        <v>119</v>
      </c>
      <c r="H41" s="479" t="s">
        <v>296</v>
      </c>
      <c r="I41" s="479" t="s">
        <v>285</v>
      </c>
      <c r="J41" s="482">
        <v>5.7</v>
      </c>
      <c r="K41" s="479" t="s">
        <v>297</v>
      </c>
      <c r="L41" s="479" t="s">
        <v>77</v>
      </c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9" t="s">
        <v>298</v>
      </c>
      <c r="AA41" s="482">
        <f t="shared" si="0"/>
        <v>0.212314225053082</v>
      </c>
      <c r="AB41" s="479" t="s">
        <v>299</v>
      </c>
      <c r="AC41" s="483">
        <f>(AB41-Z41)*VLOOKUP(AE41,[1]公斤水的体积!A:B,2,)</f>
        <v>40.355614</v>
      </c>
      <c r="AD41" s="484">
        <f t="shared" si="1"/>
        <v>0.387099502487544</v>
      </c>
      <c r="AE41" s="482">
        <v>18</v>
      </c>
      <c r="AF41" s="478"/>
      <c r="AG41" s="478"/>
      <c r="AH41" s="470" t="s">
        <v>148</v>
      </c>
      <c r="AI41" s="485">
        <v>146.9</v>
      </c>
      <c r="AJ41" s="486">
        <f t="shared" si="2"/>
        <v>1.22532334921715</v>
      </c>
      <c r="AK41" s="487"/>
      <c r="AL41" s="488" t="s">
        <v>69</v>
      </c>
      <c r="AM41" s="488" t="s">
        <v>69</v>
      </c>
      <c r="AN41" s="488" t="s">
        <v>69</v>
      </c>
      <c r="AO41" s="488" t="s">
        <v>69</v>
      </c>
      <c r="AP41" s="488" t="s">
        <v>69</v>
      </c>
      <c r="AQ41" s="488" t="s">
        <v>69</v>
      </c>
      <c r="AR41" s="489" t="str">
        <f t="shared" si="3"/>
        <v>合格</v>
      </c>
      <c r="AS41" s="490" t="s">
        <v>70</v>
      </c>
      <c r="AT41" s="478" t="s">
        <v>238</v>
      </c>
      <c r="AU41" s="491" t="s">
        <v>71</v>
      </c>
    </row>
    <row r="42" s="411" customFormat="1" ht="15" spans="1:47">
      <c r="A42" s="476">
        <v>36</v>
      </c>
      <c r="B42" s="477" t="s">
        <v>56</v>
      </c>
      <c r="C42" s="478" t="s">
        <v>238</v>
      </c>
      <c r="D42" s="479" t="s">
        <v>58</v>
      </c>
      <c r="E42" s="480" t="s">
        <v>300</v>
      </c>
      <c r="F42" s="470" t="s">
        <v>301</v>
      </c>
      <c r="G42" s="481" t="s">
        <v>119</v>
      </c>
      <c r="H42" s="479" t="s">
        <v>302</v>
      </c>
      <c r="I42" s="479" t="s">
        <v>243</v>
      </c>
      <c r="J42" s="482">
        <v>5.7</v>
      </c>
      <c r="K42" s="479" t="s">
        <v>303</v>
      </c>
      <c r="L42" s="479" t="s">
        <v>168</v>
      </c>
      <c r="M42" s="478"/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9" t="s">
        <v>152</v>
      </c>
      <c r="AA42" s="482">
        <f t="shared" si="0"/>
        <v>0.209643605870024</v>
      </c>
      <c r="AB42" s="479" t="s">
        <v>206</v>
      </c>
      <c r="AC42" s="483">
        <f>(AB42-Z42)*VLOOKUP(AE42,[1]公斤水的体积!A:B,2,)</f>
        <v>40.155338</v>
      </c>
      <c r="AD42" s="484">
        <f t="shared" si="1"/>
        <v>0.388345000000001</v>
      </c>
      <c r="AE42" s="482">
        <v>18</v>
      </c>
      <c r="AF42" s="478"/>
      <c r="AG42" s="478"/>
      <c r="AH42" s="470" t="s">
        <v>304</v>
      </c>
      <c r="AI42" s="485">
        <v>144.6</v>
      </c>
      <c r="AJ42" s="486">
        <f t="shared" si="2"/>
        <v>0.691562932226833</v>
      </c>
      <c r="AK42" s="487"/>
      <c r="AL42" s="488" t="s">
        <v>69</v>
      </c>
      <c r="AM42" s="488" t="s">
        <v>69</v>
      </c>
      <c r="AN42" s="488" t="s">
        <v>69</v>
      </c>
      <c r="AO42" s="488" t="s">
        <v>69</v>
      </c>
      <c r="AP42" s="488" t="s">
        <v>69</v>
      </c>
      <c r="AQ42" s="488" t="s">
        <v>69</v>
      </c>
      <c r="AR42" s="489" t="str">
        <f t="shared" si="3"/>
        <v>合格</v>
      </c>
      <c r="AS42" s="490" t="s">
        <v>70</v>
      </c>
      <c r="AT42" s="478" t="s">
        <v>238</v>
      </c>
      <c r="AU42" s="491" t="s">
        <v>71</v>
      </c>
    </row>
    <row r="43" s="411" customFormat="1" ht="15" spans="1:47">
      <c r="A43" s="476">
        <v>37</v>
      </c>
      <c r="B43" s="477" t="s">
        <v>56</v>
      </c>
      <c r="C43" s="478" t="s">
        <v>238</v>
      </c>
      <c r="D43" s="479" t="s">
        <v>58</v>
      </c>
      <c r="E43" s="480" t="s">
        <v>305</v>
      </c>
      <c r="F43" s="470" t="s">
        <v>306</v>
      </c>
      <c r="G43" s="481" t="s">
        <v>307</v>
      </c>
      <c r="H43" s="479" t="s">
        <v>308</v>
      </c>
      <c r="I43" s="479" t="s">
        <v>63</v>
      </c>
      <c r="J43" s="482">
        <v>5.7</v>
      </c>
      <c r="K43" s="479" t="s">
        <v>309</v>
      </c>
      <c r="L43" s="479" t="s">
        <v>205</v>
      </c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9" t="s">
        <v>310</v>
      </c>
      <c r="AA43" s="482">
        <f t="shared" si="0"/>
        <v>0.205761316872431</v>
      </c>
      <c r="AB43" s="479" t="s">
        <v>311</v>
      </c>
      <c r="AC43" s="483">
        <f>(AB43-Z43)*VLOOKUP(AE43,[1]公斤水的体积!A:B,2,)</f>
        <v>40.255476</v>
      </c>
      <c r="AD43" s="484">
        <f t="shared" si="1"/>
        <v>0.387720698254365</v>
      </c>
      <c r="AE43" s="482">
        <v>18</v>
      </c>
      <c r="AF43" s="478"/>
      <c r="AG43" s="478"/>
      <c r="AH43" s="470" t="s">
        <v>312</v>
      </c>
      <c r="AI43" s="485">
        <v>147</v>
      </c>
      <c r="AJ43" s="486">
        <f t="shared" si="2"/>
        <v>1.83673469387755</v>
      </c>
      <c r="AK43" s="487"/>
      <c r="AL43" s="488" t="s">
        <v>69</v>
      </c>
      <c r="AM43" s="488" t="s">
        <v>69</v>
      </c>
      <c r="AN43" s="488" t="s">
        <v>69</v>
      </c>
      <c r="AO43" s="488" t="s">
        <v>69</v>
      </c>
      <c r="AP43" s="488" t="s">
        <v>69</v>
      </c>
      <c r="AQ43" s="488" t="s">
        <v>69</v>
      </c>
      <c r="AR43" s="489" t="str">
        <f t="shared" si="3"/>
        <v>合格</v>
      </c>
      <c r="AS43" s="490" t="s">
        <v>70</v>
      </c>
      <c r="AT43" s="478" t="s">
        <v>238</v>
      </c>
      <c r="AU43" s="491" t="s">
        <v>71</v>
      </c>
    </row>
    <row r="44" s="411" customFormat="1" ht="15" spans="1:47">
      <c r="A44" s="476">
        <v>38</v>
      </c>
      <c r="B44" s="477" t="s">
        <v>56</v>
      </c>
      <c r="C44" s="478" t="s">
        <v>238</v>
      </c>
      <c r="D44" s="479" t="s">
        <v>58</v>
      </c>
      <c r="E44" s="480" t="s">
        <v>313</v>
      </c>
      <c r="F44" s="470" t="s">
        <v>314</v>
      </c>
      <c r="G44" s="481" t="s">
        <v>176</v>
      </c>
      <c r="H44" s="479" t="s">
        <v>315</v>
      </c>
      <c r="I44" s="479" t="s">
        <v>316</v>
      </c>
      <c r="J44" s="482">
        <v>5.7</v>
      </c>
      <c r="K44" s="479" t="s">
        <v>317</v>
      </c>
      <c r="L44" s="479" t="s">
        <v>168</v>
      </c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9" t="s">
        <v>318</v>
      </c>
      <c r="AA44" s="482">
        <f t="shared" si="0"/>
        <v>0.183823529411767</v>
      </c>
      <c r="AB44" s="479" t="s">
        <v>251</v>
      </c>
      <c r="AC44" s="483">
        <f>(AB44-Z44)*VLOOKUP(AE44,[1]公斤水的体积!A:B,2,)</f>
        <v>40.155338</v>
      </c>
      <c r="AD44" s="484">
        <f t="shared" si="1"/>
        <v>0.388345000000019</v>
      </c>
      <c r="AE44" s="482">
        <v>18</v>
      </c>
      <c r="AF44" s="478"/>
      <c r="AG44" s="478"/>
      <c r="AH44" s="470" t="s">
        <v>319</v>
      </c>
      <c r="AI44" s="485">
        <v>127.1</v>
      </c>
      <c r="AJ44" s="486">
        <f t="shared" si="2"/>
        <v>2.7537372147915</v>
      </c>
      <c r="AK44" s="487"/>
      <c r="AL44" s="488" t="s">
        <v>69</v>
      </c>
      <c r="AM44" s="488" t="s">
        <v>69</v>
      </c>
      <c r="AN44" s="488" t="s">
        <v>69</v>
      </c>
      <c r="AO44" s="488" t="s">
        <v>69</v>
      </c>
      <c r="AP44" s="488" t="s">
        <v>69</v>
      </c>
      <c r="AQ44" s="488" t="s">
        <v>69</v>
      </c>
      <c r="AR44" s="489" t="str">
        <f t="shared" si="3"/>
        <v>合格</v>
      </c>
      <c r="AS44" s="490" t="s">
        <v>70</v>
      </c>
      <c r="AT44" s="478" t="s">
        <v>238</v>
      </c>
      <c r="AU44" s="491" t="s">
        <v>71</v>
      </c>
    </row>
    <row r="45" s="411" customFormat="1" ht="15" spans="1:47">
      <c r="A45" s="476">
        <v>39</v>
      </c>
      <c r="B45" s="477" t="s">
        <v>56</v>
      </c>
      <c r="C45" s="478" t="s">
        <v>238</v>
      </c>
      <c r="D45" s="479" t="s">
        <v>58</v>
      </c>
      <c r="E45" s="480" t="s">
        <v>320</v>
      </c>
      <c r="F45" s="470" t="s">
        <v>321</v>
      </c>
      <c r="G45" s="481" t="s">
        <v>91</v>
      </c>
      <c r="H45" s="479" t="s">
        <v>322</v>
      </c>
      <c r="I45" s="479" t="s">
        <v>323</v>
      </c>
      <c r="J45" s="482">
        <v>5.7</v>
      </c>
      <c r="K45" s="479" t="s">
        <v>324</v>
      </c>
      <c r="L45" s="479" t="s">
        <v>145</v>
      </c>
      <c r="M45" s="478"/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479" t="s">
        <v>76</v>
      </c>
      <c r="AA45" s="482">
        <f t="shared" si="0"/>
        <v>0.180831826401436</v>
      </c>
      <c r="AB45" s="479" t="s">
        <v>325</v>
      </c>
      <c r="AC45" s="483">
        <f>(AB45-Z45)*VLOOKUP(AE45,[1]公斤水的体积!A:B,2,)</f>
        <v>41.05658</v>
      </c>
      <c r="AD45" s="484">
        <f t="shared" si="1"/>
        <v>0.628872549019607</v>
      </c>
      <c r="AE45" s="482">
        <v>18</v>
      </c>
      <c r="AF45" s="478"/>
      <c r="AG45" s="478"/>
      <c r="AH45" s="470" t="s">
        <v>287</v>
      </c>
      <c r="AI45" s="485">
        <v>130.8</v>
      </c>
      <c r="AJ45" s="486">
        <f t="shared" si="2"/>
        <v>2.14067278287462</v>
      </c>
      <c r="AK45" s="487"/>
      <c r="AL45" s="488" t="s">
        <v>69</v>
      </c>
      <c r="AM45" s="488" t="s">
        <v>69</v>
      </c>
      <c r="AN45" s="488" t="s">
        <v>69</v>
      </c>
      <c r="AO45" s="488" t="s">
        <v>69</v>
      </c>
      <c r="AP45" s="488" t="s">
        <v>69</v>
      </c>
      <c r="AQ45" s="488" t="s">
        <v>69</v>
      </c>
      <c r="AR45" s="489" t="str">
        <f t="shared" si="3"/>
        <v>合格</v>
      </c>
      <c r="AS45" s="490" t="s">
        <v>70</v>
      </c>
      <c r="AT45" s="478" t="s">
        <v>238</v>
      </c>
      <c r="AU45" s="491" t="s">
        <v>71</v>
      </c>
    </row>
    <row r="46" s="411" customFormat="1" ht="15" spans="1:47">
      <c r="A46" s="476">
        <v>40</v>
      </c>
      <c r="B46" s="477" t="s">
        <v>56</v>
      </c>
      <c r="C46" s="478" t="s">
        <v>238</v>
      </c>
      <c r="D46" s="479" t="s">
        <v>58</v>
      </c>
      <c r="E46" s="480" t="s">
        <v>326</v>
      </c>
      <c r="F46" s="470" t="s">
        <v>327</v>
      </c>
      <c r="G46" s="481" t="s">
        <v>74</v>
      </c>
      <c r="H46" s="479" t="s">
        <v>328</v>
      </c>
      <c r="I46" s="479" t="s">
        <v>255</v>
      </c>
      <c r="J46" s="482">
        <v>5.7</v>
      </c>
      <c r="K46" s="479" t="s">
        <v>329</v>
      </c>
      <c r="L46" s="479" t="s">
        <v>65</v>
      </c>
      <c r="M46" s="478"/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9" t="s">
        <v>330</v>
      </c>
      <c r="AA46" s="482">
        <f t="shared" si="0"/>
        <v>0.190114068441067</v>
      </c>
      <c r="AB46" s="479" t="s">
        <v>331</v>
      </c>
      <c r="AC46" s="483">
        <f>(AB46-Z46)*VLOOKUP(AE46,[1]公斤水的体积!A:B,2,)</f>
        <v>40.55589</v>
      </c>
      <c r="AD46" s="484">
        <f t="shared" si="1"/>
        <v>0.385866336633662</v>
      </c>
      <c r="AE46" s="482">
        <v>18</v>
      </c>
      <c r="AF46" s="478"/>
      <c r="AG46" s="478"/>
      <c r="AH46" s="470" t="s">
        <v>332</v>
      </c>
      <c r="AI46" s="485">
        <v>137.6</v>
      </c>
      <c r="AJ46" s="486">
        <f t="shared" si="2"/>
        <v>2.25290697674419</v>
      </c>
      <c r="AK46" s="487"/>
      <c r="AL46" s="488" t="s">
        <v>69</v>
      </c>
      <c r="AM46" s="488" t="s">
        <v>69</v>
      </c>
      <c r="AN46" s="488" t="s">
        <v>69</v>
      </c>
      <c r="AO46" s="488" t="s">
        <v>69</v>
      </c>
      <c r="AP46" s="488" t="s">
        <v>69</v>
      </c>
      <c r="AQ46" s="488" t="s">
        <v>69</v>
      </c>
      <c r="AR46" s="489" t="str">
        <f t="shared" si="3"/>
        <v>合格</v>
      </c>
      <c r="AS46" s="490" t="s">
        <v>70</v>
      </c>
      <c r="AT46" s="478" t="s">
        <v>238</v>
      </c>
      <c r="AU46" s="491" t="s">
        <v>71</v>
      </c>
    </row>
    <row r="47" s="411" customFormat="1" ht="15" spans="1:47">
      <c r="A47" s="476">
        <v>41</v>
      </c>
      <c r="B47" s="477" t="s">
        <v>56</v>
      </c>
      <c r="C47" s="478" t="s">
        <v>238</v>
      </c>
      <c r="D47" s="479" t="s">
        <v>58</v>
      </c>
      <c r="E47" s="480" t="s">
        <v>333</v>
      </c>
      <c r="F47" s="470" t="s">
        <v>334</v>
      </c>
      <c r="G47" s="481" t="s">
        <v>74</v>
      </c>
      <c r="H47" s="479" t="s">
        <v>328</v>
      </c>
      <c r="I47" s="479" t="s">
        <v>197</v>
      </c>
      <c r="J47" s="482">
        <v>5.7</v>
      </c>
      <c r="K47" s="479" t="s">
        <v>78</v>
      </c>
      <c r="L47" s="479" t="s">
        <v>160</v>
      </c>
      <c r="M47" s="478"/>
      <c r="N47" s="478"/>
      <c r="O47" s="478"/>
      <c r="P47" s="478"/>
      <c r="Q47" s="478"/>
      <c r="R47" s="478"/>
      <c r="S47" s="478"/>
      <c r="T47" s="478"/>
      <c r="U47" s="478"/>
      <c r="V47" s="478"/>
      <c r="W47" s="478"/>
      <c r="X47" s="478"/>
      <c r="Y47" s="478"/>
      <c r="Z47" s="479" t="s">
        <v>136</v>
      </c>
      <c r="AA47" s="482">
        <f t="shared" si="0"/>
        <v>0.18148820326679</v>
      </c>
      <c r="AB47" s="479" t="s">
        <v>110</v>
      </c>
      <c r="AC47" s="483">
        <f>(AB47-Z47)*VLOOKUP(AE47,[1]公斤水的体积!A:B,2,)</f>
        <v>40.455752</v>
      </c>
      <c r="AD47" s="484">
        <f t="shared" si="1"/>
        <v>0.386481389578181</v>
      </c>
      <c r="AE47" s="482">
        <v>18</v>
      </c>
      <c r="AF47" s="478"/>
      <c r="AG47" s="478"/>
      <c r="AH47" s="470" t="s">
        <v>68</v>
      </c>
      <c r="AI47" s="485">
        <v>125.9</v>
      </c>
      <c r="AJ47" s="486">
        <f t="shared" si="2"/>
        <v>1.58856235107228</v>
      </c>
      <c r="AK47" s="487"/>
      <c r="AL47" s="488" t="s">
        <v>69</v>
      </c>
      <c r="AM47" s="488" t="s">
        <v>69</v>
      </c>
      <c r="AN47" s="488" t="s">
        <v>69</v>
      </c>
      <c r="AO47" s="488" t="s">
        <v>69</v>
      </c>
      <c r="AP47" s="488" t="s">
        <v>69</v>
      </c>
      <c r="AQ47" s="488" t="s">
        <v>69</v>
      </c>
      <c r="AR47" s="489" t="str">
        <f t="shared" si="3"/>
        <v>合格</v>
      </c>
      <c r="AS47" s="490" t="s">
        <v>70</v>
      </c>
      <c r="AT47" s="478" t="s">
        <v>238</v>
      </c>
      <c r="AU47" s="491" t="s">
        <v>71</v>
      </c>
    </row>
    <row r="48" s="411" customFormat="1" ht="15" spans="1:47">
      <c r="A48" s="476">
        <v>42</v>
      </c>
      <c r="B48" s="477" t="s">
        <v>56</v>
      </c>
      <c r="C48" s="478" t="s">
        <v>238</v>
      </c>
      <c r="D48" s="479" t="s">
        <v>58</v>
      </c>
      <c r="E48" s="480" t="s">
        <v>335</v>
      </c>
      <c r="F48" s="470" t="s">
        <v>336</v>
      </c>
      <c r="G48" s="481" t="s">
        <v>176</v>
      </c>
      <c r="H48" s="479" t="s">
        <v>337</v>
      </c>
      <c r="I48" s="479" t="s">
        <v>109</v>
      </c>
      <c r="J48" s="482">
        <v>5.7</v>
      </c>
      <c r="K48" s="479" t="s">
        <v>338</v>
      </c>
      <c r="L48" s="479" t="s">
        <v>168</v>
      </c>
      <c r="M48" s="478"/>
      <c r="N48" s="478"/>
      <c r="O48" s="478"/>
      <c r="P48" s="478"/>
      <c r="Q48" s="478"/>
      <c r="R48" s="478"/>
      <c r="S48" s="478"/>
      <c r="T48" s="478"/>
      <c r="U48" s="478"/>
      <c r="V48" s="478"/>
      <c r="W48" s="478"/>
      <c r="X48" s="478"/>
      <c r="Y48" s="478"/>
      <c r="Z48" s="479" t="s">
        <v>339</v>
      </c>
      <c r="AA48" s="482">
        <f t="shared" si="0"/>
        <v>0.200803212851394</v>
      </c>
      <c r="AB48" s="479" t="s">
        <v>340</v>
      </c>
      <c r="AC48" s="483">
        <f>(AB48-Z48)*VLOOKUP(AE48,[1]公斤水的体积!A:B,2,)</f>
        <v>40.155338</v>
      </c>
      <c r="AD48" s="484">
        <f t="shared" si="1"/>
        <v>0.388344999999983</v>
      </c>
      <c r="AE48" s="482">
        <v>18</v>
      </c>
      <c r="AF48" s="478"/>
      <c r="AG48" s="478"/>
      <c r="AH48" s="470" t="s">
        <v>341</v>
      </c>
      <c r="AI48" s="485">
        <v>151.7</v>
      </c>
      <c r="AJ48" s="486">
        <f t="shared" si="2"/>
        <v>2.7027027027027</v>
      </c>
      <c r="AK48" s="487"/>
      <c r="AL48" s="488" t="s">
        <v>69</v>
      </c>
      <c r="AM48" s="488" t="s">
        <v>69</v>
      </c>
      <c r="AN48" s="488" t="s">
        <v>69</v>
      </c>
      <c r="AO48" s="488" t="s">
        <v>69</v>
      </c>
      <c r="AP48" s="488" t="s">
        <v>69</v>
      </c>
      <c r="AQ48" s="488" t="s">
        <v>69</v>
      </c>
      <c r="AR48" s="489" t="str">
        <f t="shared" si="3"/>
        <v>合格</v>
      </c>
      <c r="AS48" s="490" t="s">
        <v>70</v>
      </c>
      <c r="AT48" s="478" t="s">
        <v>238</v>
      </c>
      <c r="AU48" s="491" t="s">
        <v>71</v>
      </c>
    </row>
    <row r="49" s="411" customFormat="1" ht="15" spans="1:47">
      <c r="A49" s="476">
        <v>43</v>
      </c>
      <c r="B49" s="477" t="s">
        <v>56</v>
      </c>
      <c r="C49" s="478" t="s">
        <v>238</v>
      </c>
      <c r="D49" s="479" t="s">
        <v>58</v>
      </c>
      <c r="E49" s="480" t="s">
        <v>342</v>
      </c>
      <c r="F49" s="470" t="s">
        <v>343</v>
      </c>
      <c r="G49" s="481" t="s">
        <v>119</v>
      </c>
      <c r="H49" s="479" t="s">
        <v>344</v>
      </c>
      <c r="I49" s="479" t="s">
        <v>345</v>
      </c>
      <c r="J49" s="482">
        <v>5.7</v>
      </c>
      <c r="K49" s="479" t="s">
        <v>266</v>
      </c>
      <c r="L49" s="479" t="s">
        <v>160</v>
      </c>
      <c r="M49" s="478"/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9" t="s">
        <v>267</v>
      </c>
      <c r="AA49" s="482">
        <f t="shared" si="0"/>
        <v>0.203665987780044</v>
      </c>
      <c r="AB49" s="479" t="s">
        <v>346</v>
      </c>
      <c r="AC49" s="483">
        <f>(AB49-Z49)*VLOOKUP(AE49,[1]公斤水的体积!A:B,2,)</f>
        <v>40.455752</v>
      </c>
      <c r="AD49" s="484">
        <f t="shared" si="1"/>
        <v>0.386481389578181</v>
      </c>
      <c r="AE49" s="482">
        <v>18</v>
      </c>
      <c r="AF49" s="478"/>
      <c r="AG49" s="478"/>
      <c r="AH49" s="470" t="s">
        <v>319</v>
      </c>
      <c r="AI49" s="485">
        <v>142.5</v>
      </c>
      <c r="AJ49" s="486">
        <f t="shared" si="2"/>
        <v>2.45614035087719</v>
      </c>
      <c r="AK49" s="487"/>
      <c r="AL49" s="488" t="s">
        <v>69</v>
      </c>
      <c r="AM49" s="488" t="s">
        <v>69</v>
      </c>
      <c r="AN49" s="488" t="s">
        <v>69</v>
      </c>
      <c r="AO49" s="488" t="s">
        <v>69</v>
      </c>
      <c r="AP49" s="488" t="s">
        <v>69</v>
      </c>
      <c r="AQ49" s="488" t="s">
        <v>69</v>
      </c>
      <c r="AR49" s="489" t="str">
        <f t="shared" si="3"/>
        <v>合格</v>
      </c>
      <c r="AS49" s="490" t="s">
        <v>70</v>
      </c>
      <c r="AT49" s="478" t="s">
        <v>238</v>
      </c>
      <c r="AU49" s="491" t="s">
        <v>71</v>
      </c>
    </row>
    <row r="50" s="411" customFormat="1" ht="15" spans="1:47">
      <c r="A50" s="476">
        <v>44</v>
      </c>
      <c r="B50" s="477" t="s">
        <v>56</v>
      </c>
      <c r="C50" s="478" t="s">
        <v>238</v>
      </c>
      <c r="D50" s="479" t="s">
        <v>58</v>
      </c>
      <c r="E50" s="480" t="s">
        <v>347</v>
      </c>
      <c r="F50" s="470" t="s">
        <v>348</v>
      </c>
      <c r="G50" s="481" t="s">
        <v>119</v>
      </c>
      <c r="H50" s="479" t="s">
        <v>349</v>
      </c>
      <c r="I50" s="479" t="s">
        <v>109</v>
      </c>
      <c r="J50" s="492">
        <v>5</v>
      </c>
      <c r="K50" s="479" t="s">
        <v>279</v>
      </c>
      <c r="L50" s="479" t="s">
        <v>168</v>
      </c>
      <c r="M50" s="478"/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9" t="s">
        <v>280</v>
      </c>
      <c r="AA50" s="482">
        <f t="shared" si="0"/>
        <v>0.214592274678115</v>
      </c>
      <c r="AB50" s="479" t="s">
        <v>281</v>
      </c>
      <c r="AC50" s="483">
        <f>(AB50-Z50)*VLOOKUP(AE50,[1]公斤水的体积!A:B,2,)</f>
        <v>40.155338</v>
      </c>
      <c r="AD50" s="484">
        <f t="shared" si="1"/>
        <v>0.388344999999983</v>
      </c>
      <c r="AE50" s="482">
        <v>18</v>
      </c>
      <c r="AF50" s="478"/>
      <c r="AG50" s="478"/>
      <c r="AH50" s="470" t="s">
        <v>332</v>
      </c>
      <c r="AI50" s="485">
        <v>144.3</v>
      </c>
      <c r="AJ50" s="486">
        <f t="shared" si="2"/>
        <v>2.14830214830215</v>
      </c>
      <c r="AK50" s="487"/>
      <c r="AL50" s="488" t="s">
        <v>69</v>
      </c>
      <c r="AM50" s="488" t="s">
        <v>69</v>
      </c>
      <c r="AN50" s="488" t="s">
        <v>69</v>
      </c>
      <c r="AO50" s="488" t="s">
        <v>69</v>
      </c>
      <c r="AP50" s="488" t="s">
        <v>69</v>
      </c>
      <c r="AQ50" s="488" t="s">
        <v>69</v>
      </c>
      <c r="AR50" s="489" t="str">
        <f t="shared" si="3"/>
        <v>合格</v>
      </c>
      <c r="AS50" s="490" t="s">
        <v>70</v>
      </c>
      <c r="AT50" s="478" t="s">
        <v>238</v>
      </c>
      <c r="AU50" s="491" t="s">
        <v>71</v>
      </c>
    </row>
    <row r="51" s="411" customFormat="1" ht="15" spans="1:47">
      <c r="A51" s="476">
        <v>45</v>
      </c>
      <c r="B51" s="477" t="s">
        <v>56</v>
      </c>
      <c r="C51" s="478" t="s">
        <v>238</v>
      </c>
      <c r="D51" s="479" t="s">
        <v>58</v>
      </c>
      <c r="E51" s="480" t="s">
        <v>350</v>
      </c>
      <c r="F51" s="470" t="s">
        <v>351</v>
      </c>
      <c r="G51" s="481" t="s">
        <v>119</v>
      </c>
      <c r="H51" s="479" t="s">
        <v>352</v>
      </c>
      <c r="I51" s="479"/>
      <c r="J51" s="492">
        <v>5</v>
      </c>
      <c r="K51" s="479" t="s">
        <v>353</v>
      </c>
      <c r="L51" s="479" t="s">
        <v>168</v>
      </c>
      <c r="M51" s="478"/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9" t="s">
        <v>354</v>
      </c>
      <c r="AA51" s="482">
        <f t="shared" si="0"/>
        <v>0.233100233100236</v>
      </c>
      <c r="AB51" s="479" t="s">
        <v>355</v>
      </c>
      <c r="AC51" s="483">
        <f>(AB51-Z51)*VLOOKUP(AE51,[1]公斤水的体积!A:B,2,)</f>
        <v>40.155338</v>
      </c>
      <c r="AD51" s="484">
        <f t="shared" si="1"/>
        <v>0.388345000000019</v>
      </c>
      <c r="AE51" s="482">
        <v>18</v>
      </c>
      <c r="AF51" s="478"/>
      <c r="AG51" s="478"/>
      <c r="AH51" s="470" t="s">
        <v>287</v>
      </c>
      <c r="AI51" s="485">
        <v>162.4</v>
      </c>
      <c r="AJ51" s="486">
        <f t="shared" si="2"/>
        <v>1.72413793103448</v>
      </c>
      <c r="AK51" s="487"/>
      <c r="AL51" s="488" t="s">
        <v>69</v>
      </c>
      <c r="AM51" s="488" t="s">
        <v>69</v>
      </c>
      <c r="AN51" s="488" t="s">
        <v>69</v>
      </c>
      <c r="AO51" s="488" t="s">
        <v>69</v>
      </c>
      <c r="AP51" s="488" t="s">
        <v>69</v>
      </c>
      <c r="AQ51" s="488" t="s">
        <v>69</v>
      </c>
      <c r="AR51" s="489" t="str">
        <f t="shared" si="3"/>
        <v>合格</v>
      </c>
      <c r="AS51" s="490" t="s">
        <v>70</v>
      </c>
      <c r="AT51" s="478" t="s">
        <v>238</v>
      </c>
      <c r="AU51" s="491" t="s">
        <v>71</v>
      </c>
    </row>
    <row r="52" s="411" customFormat="1" ht="15" spans="1:47">
      <c r="A52" s="476">
        <v>46</v>
      </c>
      <c r="B52" s="477" t="s">
        <v>56</v>
      </c>
      <c r="C52" s="478" t="s">
        <v>238</v>
      </c>
      <c r="D52" s="479" t="s">
        <v>58</v>
      </c>
      <c r="E52" s="480" t="s">
        <v>356</v>
      </c>
      <c r="F52" s="470" t="s">
        <v>357</v>
      </c>
      <c r="G52" s="481" t="s">
        <v>61</v>
      </c>
      <c r="H52" s="479" t="s">
        <v>358</v>
      </c>
      <c r="I52" s="479" t="s">
        <v>197</v>
      </c>
      <c r="J52" s="482">
        <v>5.7</v>
      </c>
      <c r="K52" s="479" t="s">
        <v>359</v>
      </c>
      <c r="L52" s="479" t="s">
        <v>65</v>
      </c>
      <c r="M52" s="478"/>
      <c r="N52" s="478"/>
      <c r="O52" s="478"/>
      <c r="P52" s="478"/>
      <c r="Q52" s="478"/>
      <c r="R52" s="478"/>
      <c r="S52" s="478"/>
      <c r="T52" s="478"/>
      <c r="U52" s="478"/>
      <c r="V52" s="478"/>
      <c r="W52" s="478"/>
      <c r="X52" s="478"/>
      <c r="Y52" s="478"/>
      <c r="Z52" s="479" t="s">
        <v>128</v>
      </c>
      <c r="AA52" s="482">
        <f t="shared" si="0"/>
        <v>0.17921146953404</v>
      </c>
      <c r="AB52" s="479" t="s">
        <v>325</v>
      </c>
      <c r="AC52" s="483">
        <f>(AB52-Z52)*VLOOKUP(AE52,[1]公斤水的体积!A:B,2,)</f>
        <v>40.55589</v>
      </c>
      <c r="AD52" s="484">
        <f t="shared" si="1"/>
        <v>0.385866336633662</v>
      </c>
      <c r="AE52" s="482">
        <v>18</v>
      </c>
      <c r="AF52" s="478"/>
      <c r="AG52" s="478"/>
      <c r="AH52" s="470" t="s">
        <v>312</v>
      </c>
      <c r="AI52" s="485">
        <v>127.9</v>
      </c>
      <c r="AJ52" s="486">
        <f t="shared" si="2"/>
        <v>2.11102423768569</v>
      </c>
      <c r="AK52" s="487"/>
      <c r="AL52" s="488" t="s">
        <v>69</v>
      </c>
      <c r="AM52" s="488" t="s">
        <v>69</v>
      </c>
      <c r="AN52" s="488" t="s">
        <v>69</v>
      </c>
      <c r="AO52" s="488" t="s">
        <v>69</v>
      </c>
      <c r="AP52" s="488" t="s">
        <v>69</v>
      </c>
      <c r="AQ52" s="488" t="s">
        <v>69</v>
      </c>
      <c r="AR52" s="489" t="str">
        <f t="shared" si="3"/>
        <v>合格</v>
      </c>
      <c r="AS52" s="490" t="s">
        <v>70</v>
      </c>
      <c r="AT52" s="478" t="s">
        <v>238</v>
      </c>
      <c r="AU52" s="491" t="s">
        <v>71</v>
      </c>
    </row>
    <row r="53" s="411" customFormat="1" ht="15" spans="1:47">
      <c r="A53" s="476">
        <v>47</v>
      </c>
      <c r="B53" s="477" t="s">
        <v>56</v>
      </c>
      <c r="C53" s="478" t="s">
        <v>238</v>
      </c>
      <c r="D53" s="479" t="s">
        <v>58</v>
      </c>
      <c r="E53" s="480" t="s">
        <v>360</v>
      </c>
      <c r="F53" s="470" t="s">
        <v>361</v>
      </c>
      <c r="G53" s="481" t="s">
        <v>91</v>
      </c>
      <c r="H53" s="479" t="s">
        <v>114</v>
      </c>
      <c r="I53" s="479" t="s">
        <v>191</v>
      </c>
      <c r="J53" s="482">
        <v>5.7</v>
      </c>
      <c r="K53" s="479" t="s">
        <v>103</v>
      </c>
      <c r="L53" s="479" t="s">
        <v>102</v>
      </c>
      <c r="M53" s="478"/>
      <c r="N53" s="478"/>
      <c r="O53" s="478"/>
      <c r="P53" s="478"/>
      <c r="Q53" s="478"/>
      <c r="R53" s="478"/>
      <c r="S53" s="478"/>
      <c r="T53" s="478"/>
      <c r="U53" s="478"/>
      <c r="V53" s="478"/>
      <c r="W53" s="478"/>
      <c r="X53" s="478"/>
      <c r="Y53" s="478"/>
      <c r="Z53" s="479" t="s">
        <v>362</v>
      </c>
      <c r="AA53" s="482">
        <f t="shared" si="0"/>
        <v>0.182815356489948</v>
      </c>
      <c r="AB53" s="479" t="s">
        <v>110</v>
      </c>
      <c r="AC53" s="483">
        <f>(AB53-Z53)*VLOOKUP(AE53,[1]公斤水的体积!A:B,2,)</f>
        <v>40.856304</v>
      </c>
      <c r="AD53" s="484">
        <f t="shared" si="1"/>
        <v>0.384039312039309</v>
      </c>
      <c r="AE53" s="482">
        <v>18</v>
      </c>
      <c r="AF53" s="478"/>
      <c r="AG53" s="478"/>
      <c r="AH53" s="470" t="s">
        <v>332</v>
      </c>
      <c r="AI53" s="485">
        <v>117.3</v>
      </c>
      <c r="AJ53" s="486">
        <f t="shared" si="2"/>
        <v>2.64279624893436</v>
      </c>
      <c r="AK53" s="487"/>
      <c r="AL53" s="488" t="s">
        <v>69</v>
      </c>
      <c r="AM53" s="488" t="s">
        <v>69</v>
      </c>
      <c r="AN53" s="488" t="s">
        <v>69</v>
      </c>
      <c r="AO53" s="488" t="s">
        <v>69</v>
      </c>
      <c r="AP53" s="488" t="s">
        <v>69</v>
      </c>
      <c r="AQ53" s="488" t="s">
        <v>69</v>
      </c>
      <c r="AR53" s="489" t="str">
        <f t="shared" si="3"/>
        <v>合格</v>
      </c>
      <c r="AS53" s="490" t="s">
        <v>70</v>
      </c>
      <c r="AT53" s="478" t="s">
        <v>238</v>
      </c>
      <c r="AU53" s="491" t="s">
        <v>71</v>
      </c>
    </row>
    <row r="54" s="411" customFormat="1" ht="15" spans="1:47">
      <c r="A54" s="476">
        <v>48</v>
      </c>
      <c r="B54" s="477" t="s">
        <v>56</v>
      </c>
      <c r="C54" s="478" t="s">
        <v>238</v>
      </c>
      <c r="D54" s="479" t="s">
        <v>58</v>
      </c>
      <c r="E54" s="480" t="s">
        <v>363</v>
      </c>
      <c r="F54" s="470" t="s">
        <v>364</v>
      </c>
      <c r="G54" s="481" t="s">
        <v>176</v>
      </c>
      <c r="H54" s="479" t="s">
        <v>365</v>
      </c>
      <c r="I54" s="479" t="s">
        <v>366</v>
      </c>
      <c r="J54" s="482">
        <v>5.7</v>
      </c>
      <c r="K54" s="479" t="s">
        <v>339</v>
      </c>
      <c r="L54" s="479" t="s">
        <v>168</v>
      </c>
      <c r="M54" s="478"/>
      <c r="N54" s="478"/>
      <c r="O54" s="478"/>
      <c r="P54" s="478"/>
      <c r="Q54" s="478"/>
      <c r="R54" s="478"/>
      <c r="S54" s="478"/>
      <c r="T54" s="478"/>
      <c r="U54" s="478"/>
      <c r="V54" s="478"/>
      <c r="W54" s="478"/>
      <c r="X54" s="478"/>
      <c r="Y54" s="478"/>
      <c r="Z54" s="479" t="s">
        <v>367</v>
      </c>
      <c r="AA54" s="482">
        <f t="shared" ref="AA54:AA56" si="4">(K54-Z54)/K54*100</f>
        <v>0.201207243460767</v>
      </c>
      <c r="AB54" s="479" t="s">
        <v>368</v>
      </c>
      <c r="AC54" s="483">
        <f>(AB54-Z54)*VLOOKUP(AE54,[1]公斤水的体积!A:B,2,)</f>
        <v>40.155338</v>
      </c>
      <c r="AD54" s="484">
        <f t="shared" ref="AD54:AD56" si="5">(AC54-L54)/L54*100</f>
        <v>0.388345000000001</v>
      </c>
      <c r="AE54" s="482">
        <v>18</v>
      </c>
      <c r="AF54" s="478"/>
      <c r="AG54" s="478"/>
      <c r="AH54" s="470" t="s">
        <v>124</v>
      </c>
      <c r="AI54" s="485">
        <v>146.8</v>
      </c>
      <c r="AJ54" s="486">
        <f t="shared" ref="AJ54:AJ56" si="6">AH54/AI54*100</f>
        <v>1.63487738419619</v>
      </c>
      <c r="AK54" s="487"/>
      <c r="AL54" s="488" t="s">
        <v>69</v>
      </c>
      <c r="AM54" s="488" t="s">
        <v>69</v>
      </c>
      <c r="AN54" s="488" t="s">
        <v>69</v>
      </c>
      <c r="AO54" s="488" t="s">
        <v>69</v>
      </c>
      <c r="AP54" s="488" t="s">
        <v>69</v>
      </c>
      <c r="AQ54" s="488" t="s">
        <v>69</v>
      </c>
      <c r="AR54" s="489" t="str">
        <f t="shared" ref="AR54:AR56" si="7">IF(AND(AD54&lt;10,AD54&gt;=-1.5,AA54&lt;5,AA54&gt;-1,AJ54&lt;6,AJ54&gt;=0),"合格","不合格")</f>
        <v>合格</v>
      </c>
      <c r="AS54" s="490" t="s">
        <v>70</v>
      </c>
      <c r="AT54" s="478" t="s">
        <v>238</v>
      </c>
      <c r="AU54" s="491" t="s">
        <v>71</v>
      </c>
    </row>
    <row r="55" s="411" customFormat="1" ht="15" spans="1:47">
      <c r="A55" s="476">
        <v>49</v>
      </c>
      <c r="B55" s="477" t="s">
        <v>56</v>
      </c>
      <c r="C55" s="478" t="s">
        <v>238</v>
      </c>
      <c r="D55" s="479" t="s">
        <v>58</v>
      </c>
      <c r="E55" s="480" t="s">
        <v>369</v>
      </c>
      <c r="F55" s="470" t="s">
        <v>370</v>
      </c>
      <c r="G55" s="481" t="s">
        <v>119</v>
      </c>
      <c r="H55" s="479" t="s">
        <v>302</v>
      </c>
      <c r="I55" s="479" t="s">
        <v>371</v>
      </c>
      <c r="J55" s="482">
        <v>5.7</v>
      </c>
      <c r="K55" s="479" t="s">
        <v>298</v>
      </c>
      <c r="L55" s="479" t="s">
        <v>160</v>
      </c>
      <c r="M55" s="478"/>
      <c r="N55" s="478"/>
      <c r="O55" s="478"/>
      <c r="P55" s="478"/>
      <c r="Q55" s="478"/>
      <c r="R55" s="478"/>
      <c r="S55" s="478"/>
      <c r="T55" s="478"/>
      <c r="U55" s="478"/>
      <c r="V55" s="478"/>
      <c r="W55" s="478"/>
      <c r="X55" s="478"/>
      <c r="Y55" s="478"/>
      <c r="Z55" s="479" t="s">
        <v>372</v>
      </c>
      <c r="AA55" s="482">
        <f t="shared" si="4"/>
        <v>0.212765957446812</v>
      </c>
      <c r="AB55" s="479" t="s">
        <v>299</v>
      </c>
      <c r="AC55" s="483">
        <f>(AB55-Z55)*VLOOKUP(AE55,[1]公斤水的体积!A:B,2,)</f>
        <v>40.455752</v>
      </c>
      <c r="AD55" s="484">
        <f t="shared" si="5"/>
        <v>0.386481389578163</v>
      </c>
      <c r="AE55" s="482">
        <v>18</v>
      </c>
      <c r="AF55" s="478"/>
      <c r="AG55" s="478"/>
      <c r="AH55" s="470" t="s">
        <v>312</v>
      </c>
      <c r="AI55" s="485">
        <v>145.3</v>
      </c>
      <c r="AJ55" s="486">
        <f t="shared" si="6"/>
        <v>1.8582243633861</v>
      </c>
      <c r="AK55" s="487"/>
      <c r="AL55" s="488" t="s">
        <v>69</v>
      </c>
      <c r="AM55" s="488" t="s">
        <v>69</v>
      </c>
      <c r="AN55" s="488" t="s">
        <v>69</v>
      </c>
      <c r="AO55" s="488" t="s">
        <v>69</v>
      </c>
      <c r="AP55" s="488" t="s">
        <v>69</v>
      </c>
      <c r="AQ55" s="488" t="s">
        <v>69</v>
      </c>
      <c r="AR55" s="489" t="str">
        <f t="shared" si="7"/>
        <v>合格</v>
      </c>
      <c r="AS55" s="490" t="s">
        <v>70</v>
      </c>
      <c r="AT55" s="478" t="s">
        <v>238</v>
      </c>
      <c r="AU55" s="491" t="s">
        <v>71</v>
      </c>
    </row>
    <row r="56" s="411" customFormat="1" ht="15" spans="1:47">
      <c r="A56" s="476">
        <v>50</v>
      </c>
      <c r="B56" s="477" t="s">
        <v>56</v>
      </c>
      <c r="C56" s="478" t="s">
        <v>238</v>
      </c>
      <c r="D56" s="479" t="s">
        <v>58</v>
      </c>
      <c r="E56" s="480" t="s">
        <v>373</v>
      </c>
      <c r="F56" s="470" t="s">
        <v>374</v>
      </c>
      <c r="G56" s="481" t="s">
        <v>61</v>
      </c>
      <c r="H56" s="479" t="s">
        <v>375</v>
      </c>
      <c r="I56" s="479" t="s">
        <v>83</v>
      </c>
      <c r="J56" s="482">
        <v>5.7</v>
      </c>
      <c r="K56" s="479" t="s">
        <v>376</v>
      </c>
      <c r="L56" s="479" t="s">
        <v>137</v>
      </c>
      <c r="M56" s="478"/>
      <c r="N56" s="478"/>
      <c r="O56" s="478"/>
      <c r="P56" s="478"/>
      <c r="Q56" s="478"/>
      <c r="R56" s="478"/>
      <c r="S56" s="478"/>
      <c r="T56" s="478"/>
      <c r="U56" s="478"/>
      <c r="V56" s="478"/>
      <c r="W56" s="478"/>
      <c r="X56" s="478"/>
      <c r="Y56" s="478"/>
      <c r="Z56" s="479" t="s">
        <v>377</v>
      </c>
      <c r="AA56" s="482">
        <f t="shared" si="4"/>
        <v>0.173010380622828</v>
      </c>
      <c r="AB56" s="479" t="s">
        <v>378</v>
      </c>
      <c r="AC56" s="483">
        <f>(AB56-Z56)*VLOOKUP(AE56,[1]公斤水的体积!A:B,2,)</f>
        <v>40.756166</v>
      </c>
      <c r="AD56" s="484">
        <f t="shared" si="5"/>
        <v>0.384645320197042</v>
      </c>
      <c r="AE56" s="482">
        <v>18</v>
      </c>
      <c r="AF56" s="478"/>
      <c r="AG56" s="478"/>
      <c r="AH56" s="470" t="s">
        <v>213</v>
      </c>
      <c r="AI56" s="485">
        <v>120</v>
      </c>
      <c r="AJ56" s="486">
        <f t="shared" si="6"/>
        <v>1.33333333333333</v>
      </c>
      <c r="AK56" s="487"/>
      <c r="AL56" s="488" t="s">
        <v>69</v>
      </c>
      <c r="AM56" s="488" t="s">
        <v>69</v>
      </c>
      <c r="AN56" s="488" t="s">
        <v>69</v>
      </c>
      <c r="AO56" s="488" t="s">
        <v>69</v>
      </c>
      <c r="AP56" s="488" t="s">
        <v>69</v>
      </c>
      <c r="AQ56" s="488" t="s">
        <v>69</v>
      </c>
      <c r="AR56" s="489" t="str">
        <f t="shared" si="7"/>
        <v>合格</v>
      </c>
      <c r="AS56" s="490" t="s">
        <v>70</v>
      </c>
      <c r="AT56" s="478" t="s">
        <v>238</v>
      </c>
      <c r="AU56" s="491" t="s">
        <v>71</v>
      </c>
    </row>
    <row r="57" s="411" customFormat="1" spans="1:47">
      <c r="A57" s="493"/>
      <c r="B57" s="494"/>
      <c r="C57" s="495"/>
      <c r="D57" s="496"/>
      <c r="E57" s="497"/>
      <c r="F57" s="498"/>
      <c r="G57" s="499"/>
      <c r="H57" s="496"/>
      <c r="I57" s="496"/>
      <c r="J57" s="496"/>
      <c r="K57" s="496"/>
      <c r="L57" s="496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6"/>
      <c r="AA57" s="500"/>
      <c r="AB57" s="496"/>
      <c r="AC57" s="501"/>
      <c r="AD57" s="500"/>
      <c r="AE57" s="496"/>
      <c r="AF57" s="496"/>
      <c r="AG57" s="496"/>
      <c r="AH57" s="498"/>
      <c r="AI57" s="502"/>
      <c r="AK57" s="487"/>
      <c r="AL57" s="495"/>
      <c r="AM57" s="495"/>
      <c r="AN57" s="495"/>
      <c r="AO57" s="495"/>
      <c r="AP57" s="495"/>
      <c r="AQ57" s="495"/>
      <c r="AR57" s="496"/>
      <c r="AS57" s="496"/>
      <c r="AT57" s="498"/>
      <c r="AU57" s="498"/>
    </row>
    <row r="58" s="411" customFormat="1" spans="1:47">
      <c r="A58" s="493"/>
      <c r="B58" s="494"/>
      <c r="C58" s="495"/>
      <c r="D58" s="496"/>
      <c r="E58" s="497"/>
      <c r="F58" s="498"/>
      <c r="G58" s="499"/>
      <c r="H58" s="496"/>
      <c r="I58" s="496"/>
      <c r="J58" s="496"/>
      <c r="K58" s="496"/>
      <c r="L58" s="496"/>
      <c r="M58" s="495"/>
      <c r="N58" s="495"/>
      <c r="O58" s="495"/>
      <c r="P58" s="495"/>
      <c r="Q58" s="495"/>
      <c r="R58" s="495"/>
      <c r="S58" s="495"/>
      <c r="T58" s="495"/>
      <c r="U58" s="495"/>
      <c r="V58" s="495"/>
      <c r="W58" s="495"/>
      <c r="X58" s="495"/>
      <c r="Y58" s="495"/>
      <c r="Z58" s="496"/>
      <c r="AA58" s="500"/>
      <c r="AB58" s="496"/>
      <c r="AC58" s="501"/>
      <c r="AD58" s="500"/>
      <c r="AE58" s="496"/>
      <c r="AF58" s="496"/>
      <c r="AG58" s="496"/>
      <c r="AH58" s="498"/>
      <c r="AI58" s="502"/>
      <c r="AK58" s="487"/>
      <c r="AL58" s="495"/>
      <c r="AM58" s="495"/>
      <c r="AN58" s="495"/>
      <c r="AO58" s="495"/>
      <c r="AP58" s="495"/>
      <c r="AQ58" s="495"/>
      <c r="AR58" s="496"/>
      <c r="AS58" s="496"/>
      <c r="AT58" s="498"/>
      <c r="AU58" s="498"/>
    </row>
    <row r="59" s="411" customFormat="1" spans="1:47">
      <c r="A59" s="493"/>
      <c r="B59" s="494"/>
      <c r="C59" s="495"/>
      <c r="D59" s="496"/>
      <c r="E59" s="497"/>
      <c r="F59" s="498"/>
      <c r="G59" s="499"/>
      <c r="H59" s="496"/>
      <c r="I59" s="496"/>
      <c r="J59" s="496"/>
      <c r="K59" s="496"/>
      <c r="L59" s="496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  <c r="X59" s="495"/>
      <c r="Y59" s="495"/>
      <c r="Z59" s="496"/>
      <c r="AA59" s="500"/>
      <c r="AB59" s="496"/>
      <c r="AC59" s="501"/>
      <c r="AD59" s="500"/>
      <c r="AE59" s="496"/>
      <c r="AF59" s="496"/>
      <c r="AG59" s="496"/>
      <c r="AH59" s="498"/>
      <c r="AI59" s="502"/>
      <c r="AK59" s="487"/>
      <c r="AL59" s="495"/>
      <c r="AM59" s="495"/>
      <c r="AN59" s="495"/>
      <c r="AO59" s="495"/>
      <c r="AP59" s="495"/>
      <c r="AQ59" s="495"/>
      <c r="AR59" s="496"/>
      <c r="AS59" s="496"/>
      <c r="AT59" s="498"/>
      <c r="AU59" s="498"/>
    </row>
    <row r="60" s="411" customFormat="1" spans="1:47">
      <c r="A60" s="493"/>
      <c r="B60" s="494"/>
      <c r="C60" s="495"/>
      <c r="D60" s="496"/>
      <c r="E60" s="497"/>
      <c r="F60" s="498"/>
      <c r="G60" s="499"/>
      <c r="H60" s="496"/>
      <c r="I60" s="496"/>
      <c r="J60" s="496"/>
      <c r="K60" s="496"/>
      <c r="L60" s="496"/>
      <c r="M60" s="495"/>
      <c r="N60" s="495"/>
      <c r="O60" s="495"/>
      <c r="P60" s="495"/>
      <c r="Q60" s="495"/>
      <c r="R60" s="495"/>
      <c r="S60" s="495"/>
      <c r="T60" s="495"/>
      <c r="U60" s="495"/>
      <c r="V60" s="495"/>
      <c r="W60" s="495"/>
      <c r="X60" s="495"/>
      <c r="Y60" s="495"/>
      <c r="Z60" s="496"/>
      <c r="AA60" s="500"/>
      <c r="AB60" s="496"/>
      <c r="AC60" s="501"/>
      <c r="AD60" s="500"/>
      <c r="AE60" s="496"/>
      <c r="AF60" s="496"/>
      <c r="AG60" s="496"/>
      <c r="AH60" s="498"/>
      <c r="AI60" s="502"/>
      <c r="AK60" s="487"/>
      <c r="AL60" s="495"/>
      <c r="AM60" s="495"/>
      <c r="AN60" s="495"/>
      <c r="AO60" s="495"/>
      <c r="AP60" s="495"/>
      <c r="AQ60" s="495"/>
      <c r="AR60" s="496"/>
      <c r="AS60" s="496"/>
      <c r="AT60" s="498"/>
      <c r="AU60" s="498"/>
    </row>
    <row r="61" s="411" customFormat="1" spans="1:47">
      <c r="A61" s="493"/>
      <c r="B61" s="494"/>
      <c r="C61" s="495"/>
      <c r="D61" s="496"/>
      <c r="E61" s="497"/>
      <c r="F61" s="498"/>
      <c r="G61" s="499"/>
      <c r="H61" s="496"/>
      <c r="I61" s="496"/>
      <c r="J61" s="496"/>
      <c r="K61" s="496"/>
      <c r="L61" s="496"/>
      <c r="M61" s="495"/>
      <c r="N61" s="495"/>
      <c r="O61" s="495"/>
      <c r="P61" s="495"/>
      <c r="Q61" s="495"/>
      <c r="R61" s="495"/>
      <c r="S61" s="495"/>
      <c r="T61" s="495"/>
      <c r="U61" s="495"/>
      <c r="V61" s="495"/>
      <c r="W61" s="495"/>
      <c r="X61" s="495"/>
      <c r="Y61" s="495"/>
      <c r="Z61" s="496"/>
      <c r="AA61" s="500"/>
      <c r="AB61" s="496"/>
      <c r="AC61" s="501"/>
      <c r="AD61" s="500"/>
      <c r="AE61" s="496"/>
      <c r="AF61" s="496"/>
      <c r="AG61" s="496"/>
      <c r="AH61" s="498"/>
      <c r="AI61" s="502"/>
      <c r="AK61" s="487"/>
      <c r="AL61" s="495"/>
      <c r="AM61" s="495"/>
      <c r="AN61" s="495"/>
      <c r="AO61" s="495"/>
      <c r="AP61" s="495"/>
      <c r="AQ61" s="495"/>
      <c r="AR61" s="496"/>
      <c r="AS61" s="496"/>
      <c r="AT61" s="498"/>
      <c r="AU61" s="498"/>
    </row>
    <row r="62" s="411" customFormat="1" spans="1:47">
      <c r="A62" s="493"/>
      <c r="B62" s="494"/>
      <c r="C62" s="495"/>
      <c r="D62" s="496"/>
      <c r="E62" s="497"/>
      <c r="F62" s="498"/>
      <c r="G62" s="499"/>
      <c r="H62" s="496"/>
      <c r="I62" s="496"/>
      <c r="J62" s="496"/>
      <c r="K62" s="496"/>
      <c r="L62" s="496"/>
      <c r="M62" s="495"/>
      <c r="N62" s="495"/>
      <c r="O62" s="495"/>
      <c r="P62" s="495"/>
      <c r="Q62" s="495"/>
      <c r="R62" s="495"/>
      <c r="S62" s="495"/>
      <c r="T62" s="495"/>
      <c r="U62" s="495"/>
      <c r="V62" s="495"/>
      <c r="W62" s="495"/>
      <c r="X62" s="495"/>
      <c r="Y62" s="495"/>
      <c r="Z62" s="496"/>
      <c r="AA62" s="500"/>
      <c r="AB62" s="496"/>
      <c r="AC62" s="501"/>
      <c r="AD62" s="500"/>
      <c r="AE62" s="496"/>
      <c r="AF62" s="496"/>
      <c r="AG62" s="496"/>
      <c r="AH62" s="498"/>
      <c r="AI62" s="502"/>
      <c r="AK62" s="487"/>
      <c r="AL62" s="495"/>
      <c r="AM62" s="495"/>
      <c r="AN62" s="495"/>
      <c r="AO62" s="495"/>
      <c r="AP62" s="495"/>
      <c r="AQ62" s="495"/>
      <c r="AR62" s="496"/>
      <c r="AS62" s="496"/>
      <c r="AT62" s="498"/>
      <c r="AU62" s="498"/>
    </row>
    <row r="63" s="411" customFormat="1" spans="1:47">
      <c r="A63" s="493"/>
      <c r="B63" s="494"/>
      <c r="C63" s="495"/>
      <c r="D63" s="496"/>
      <c r="E63" s="497"/>
      <c r="F63" s="498"/>
      <c r="G63" s="499"/>
      <c r="H63" s="496"/>
      <c r="I63" s="496"/>
      <c r="J63" s="496"/>
      <c r="K63" s="496"/>
      <c r="L63" s="496"/>
      <c r="M63" s="495"/>
      <c r="N63" s="495"/>
      <c r="O63" s="495"/>
      <c r="P63" s="495"/>
      <c r="Q63" s="495"/>
      <c r="R63" s="495"/>
      <c r="S63" s="495"/>
      <c r="T63" s="495"/>
      <c r="U63" s="495"/>
      <c r="V63" s="495"/>
      <c r="W63" s="495"/>
      <c r="X63" s="495"/>
      <c r="Y63" s="495"/>
      <c r="Z63" s="496"/>
      <c r="AA63" s="500"/>
      <c r="AB63" s="496"/>
      <c r="AC63" s="501"/>
      <c r="AD63" s="500"/>
      <c r="AE63" s="496"/>
      <c r="AF63" s="496"/>
      <c r="AG63" s="496"/>
      <c r="AH63" s="498"/>
      <c r="AI63" s="502"/>
      <c r="AK63" s="487"/>
      <c r="AL63" s="495"/>
      <c r="AM63" s="495"/>
      <c r="AN63" s="495"/>
      <c r="AO63" s="495"/>
      <c r="AP63" s="495"/>
      <c r="AQ63" s="495"/>
      <c r="AR63" s="496"/>
      <c r="AS63" s="496"/>
      <c r="AT63" s="498"/>
      <c r="AU63" s="498"/>
    </row>
    <row r="64" s="411" customFormat="1" spans="1:47">
      <c r="A64" s="493"/>
      <c r="B64" s="494"/>
      <c r="C64" s="495"/>
      <c r="D64" s="496"/>
      <c r="E64" s="497"/>
      <c r="F64" s="498"/>
      <c r="G64" s="499"/>
      <c r="H64" s="496"/>
      <c r="I64" s="496"/>
      <c r="J64" s="496"/>
      <c r="K64" s="496"/>
      <c r="L64" s="496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5"/>
      <c r="Z64" s="496"/>
      <c r="AA64" s="500"/>
      <c r="AB64" s="496"/>
      <c r="AC64" s="501"/>
      <c r="AD64" s="500"/>
      <c r="AE64" s="496"/>
      <c r="AF64" s="496"/>
      <c r="AG64" s="496"/>
      <c r="AH64" s="498"/>
      <c r="AI64" s="502"/>
      <c r="AK64" s="487"/>
      <c r="AL64" s="495"/>
      <c r="AM64" s="495"/>
      <c r="AN64" s="495"/>
      <c r="AO64" s="495"/>
      <c r="AP64" s="495"/>
      <c r="AQ64" s="495"/>
      <c r="AR64" s="496"/>
      <c r="AS64" s="496"/>
      <c r="AT64" s="498"/>
      <c r="AU64" s="498"/>
    </row>
    <row r="65" s="411" customFormat="1" spans="1:47">
      <c r="A65" s="493"/>
      <c r="B65" s="494"/>
      <c r="C65" s="495"/>
      <c r="D65" s="496"/>
      <c r="E65" s="497"/>
      <c r="F65" s="498"/>
      <c r="G65" s="499"/>
      <c r="H65" s="496"/>
      <c r="I65" s="496"/>
      <c r="J65" s="496"/>
      <c r="K65" s="496"/>
      <c r="L65" s="496"/>
      <c r="M65" s="495"/>
      <c r="N65" s="495"/>
      <c r="O65" s="495"/>
      <c r="P65" s="495"/>
      <c r="Q65" s="495"/>
      <c r="R65" s="495"/>
      <c r="S65" s="495"/>
      <c r="T65" s="495"/>
      <c r="U65" s="495"/>
      <c r="V65" s="495"/>
      <c r="W65" s="495"/>
      <c r="X65" s="495"/>
      <c r="Y65" s="495"/>
      <c r="Z65" s="496"/>
      <c r="AA65" s="500"/>
      <c r="AB65" s="496"/>
      <c r="AC65" s="501"/>
      <c r="AD65" s="500"/>
      <c r="AE65" s="496"/>
      <c r="AF65" s="496"/>
      <c r="AG65" s="496"/>
      <c r="AH65" s="498"/>
      <c r="AI65" s="502"/>
      <c r="AK65" s="487"/>
      <c r="AL65" s="495"/>
      <c r="AM65" s="495"/>
      <c r="AN65" s="495"/>
      <c r="AO65" s="495"/>
      <c r="AP65" s="495"/>
      <c r="AQ65" s="495"/>
      <c r="AR65" s="496"/>
      <c r="AS65" s="496"/>
      <c r="AT65" s="498"/>
      <c r="AU65" s="498"/>
    </row>
    <row r="66" s="411" customFormat="1" spans="1:47">
      <c r="A66" s="493"/>
      <c r="B66" s="494"/>
      <c r="C66" s="495"/>
      <c r="D66" s="496"/>
      <c r="E66" s="497"/>
      <c r="F66" s="498"/>
      <c r="G66" s="499"/>
      <c r="H66" s="496"/>
      <c r="I66" s="496"/>
      <c r="J66" s="496"/>
      <c r="K66" s="496"/>
      <c r="L66" s="496"/>
      <c r="M66" s="495"/>
      <c r="N66" s="495"/>
      <c r="O66" s="495"/>
      <c r="P66" s="495"/>
      <c r="Q66" s="495"/>
      <c r="R66" s="495"/>
      <c r="S66" s="495"/>
      <c r="T66" s="495"/>
      <c r="U66" s="495"/>
      <c r="V66" s="495"/>
      <c r="W66" s="495"/>
      <c r="X66" s="495"/>
      <c r="Y66" s="495"/>
      <c r="Z66" s="496"/>
      <c r="AA66" s="500"/>
      <c r="AB66" s="496"/>
      <c r="AC66" s="501"/>
      <c r="AD66" s="500"/>
      <c r="AE66" s="496"/>
      <c r="AF66" s="496"/>
      <c r="AG66" s="496"/>
      <c r="AH66" s="498"/>
      <c r="AI66" s="502"/>
      <c r="AK66" s="487"/>
      <c r="AL66" s="495"/>
      <c r="AM66" s="495"/>
      <c r="AN66" s="495"/>
      <c r="AO66" s="495"/>
      <c r="AP66" s="495"/>
      <c r="AQ66" s="495"/>
      <c r="AR66" s="496"/>
      <c r="AS66" s="496"/>
      <c r="AT66" s="498"/>
      <c r="AU66" s="498"/>
    </row>
    <row r="67" s="411" customFormat="1" spans="1:47">
      <c r="A67" s="493"/>
      <c r="B67" s="494"/>
      <c r="C67" s="495"/>
      <c r="D67" s="496"/>
      <c r="E67" s="497"/>
      <c r="F67" s="498"/>
      <c r="G67" s="499"/>
      <c r="H67" s="496"/>
      <c r="I67" s="496"/>
      <c r="J67" s="496"/>
      <c r="K67" s="496"/>
      <c r="L67" s="496"/>
      <c r="M67" s="495"/>
      <c r="N67" s="495"/>
      <c r="O67" s="495"/>
      <c r="P67" s="495"/>
      <c r="Q67" s="495"/>
      <c r="R67" s="495"/>
      <c r="S67" s="495"/>
      <c r="T67" s="495"/>
      <c r="U67" s="495"/>
      <c r="V67" s="495"/>
      <c r="W67" s="495"/>
      <c r="X67" s="495"/>
      <c r="Y67" s="495"/>
      <c r="Z67" s="496"/>
      <c r="AA67" s="500"/>
      <c r="AB67" s="496"/>
      <c r="AC67" s="501"/>
      <c r="AD67" s="500"/>
      <c r="AE67" s="496"/>
      <c r="AF67" s="496"/>
      <c r="AG67" s="496"/>
      <c r="AH67" s="498"/>
      <c r="AI67" s="502"/>
      <c r="AK67" s="487"/>
      <c r="AL67" s="495"/>
      <c r="AM67" s="495"/>
      <c r="AN67" s="495"/>
      <c r="AO67" s="495"/>
      <c r="AP67" s="495"/>
      <c r="AQ67" s="495"/>
      <c r="AR67" s="496"/>
      <c r="AS67" s="496"/>
      <c r="AT67" s="498"/>
      <c r="AU67" s="498"/>
    </row>
    <row r="68" s="411" customFormat="1" spans="1:47">
      <c r="A68" s="493"/>
      <c r="B68" s="494"/>
      <c r="C68" s="495"/>
      <c r="D68" s="496"/>
      <c r="E68" s="497"/>
      <c r="F68" s="498"/>
      <c r="G68" s="499"/>
      <c r="H68" s="496"/>
      <c r="I68" s="496"/>
      <c r="J68" s="496"/>
      <c r="K68" s="496"/>
      <c r="L68" s="496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  <c r="X68" s="495"/>
      <c r="Y68" s="495"/>
      <c r="Z68" s="496"/>
      <c r="AA68" s="500"/>
      <c r="AB68" s="496"/>
      <c r="AC68" s="501"/>
      <c r="AD68" s="500"/>
      <c r="AE68" s="496"/>
      <c r="AF68" s="496"/>
      <c r="AG68" s="496"/>
      <c r="AH68" s="498"/>
      <c r="AI68" s="502"/>
      <c r="AK68" s="487"/>
      <c r="AL68" s="495"/>
      <c r="AM68" s="495"/>
      <c r="AN68" s="495"/>
      <c r="AO68" s="495"/>
      <c r="AP68" s="495"/>
      <c r="AQ68" s="495"/>
      <c r="AR68" s="496"/>
      <c r="AS68" s="496"/>
      <c r="AT68" s="498"/>
      <c r="AU68" s="498"/>
    </row>
    <row r="69" s="411" customFormat="1" spans="1:47">
      <c r="A69" s="493"/>
      <c r="B69" s="494"/>
      <c r="C69" s="495"/>
      <c r="D69" s="496"/>
      <c r="E69" s="497"/>
      <c r="F69" s="498"/>
      <c r="G69" s="499"/>
      <c r="H69" s="496"/>
      <c r="I69" s="496"/>
      <c r="J69" s="496"/>
      <c r="K69" s="496"/>
      <c r="L69" s="496"/>
      <c r="M69" s="495"/>
      <c r="N69" s="495"/>
      <c r="O69" s="495"/>
      <c r="P69" s="495"/>
      <c r="Q69" s="495"/>
      <c r="R69" s="495"/>
      <c r="S69" s="495"/>
      <c r="T69" s="495"/>
      <c r="U69" s="495"/>
      <c r="V69" s="495"/>
      <c r="W69" s="495"/>
      <c r="X69" s="495"/>
      <c r="Y69" s="495"/>
      <c r="Z69" s="496"/>
      <c r="AA69" s="500"/>
      <c r="AB69" s="496"/>
      <c r="AC69" s="501"/>
      <c r="AD69" s="500"/>
      <c r="AE69" s="496"/>
      <c r="AF69" s="496"/>
      <c r="AG69" s="496"/>
      <c r="AH69" s="498"/>
      <c r="AI69" s="502"/>
      <c r="AK69" s="487"/>
      <c r="AL69" s="495"/>
      <c r="AM69" s="495"/>
      <c r="AN69" s="495"/>
      <c r="AO69" s="495"/>
      <c r="AP69" s="495"/>
      <c r="AQ69" s="495"/>
      <c r="AR69" s="496"/>
      <c r="AS69" s="496"/>
      <c r="AT69" s="498"/>
      <c r="AU69" s="498"/>
    </row>
    <row r="70" s="411" customFormat="1" spans="1:47">
      <c r="A70" s="493"/>
      <c r="B70" s="494"/>
      <c r="C70" s="495"/>
      <c r="D70" s="496"/>
      <c r="E70" s="497"/>
      <c r="F70" s="498"/>
      <c r="G70" s="499"/>
      <c r="H70" s="496"/>
      <c r="I70" s="496"/>
      <c r="J70" s="496"/>
      <c r="K70" s="496"/>
      <c r="L70" s="496"/>
      <c r="M70" s="495"/>
      <c r="N70" s="495"/>
      <c r="O70" s="495"/>
      <c r="P70" s="495"/>
      <c r="Q70" s="495"/>
      <c r="R70" s="495"/>
      <c r="S70" s="495"/>
      <c r="T70" s="495"/>
      <c r="U70" s="495"/>
      <c r="V70" s="495"/>
      <c r="W70" s="495"/>
      <c r="X70" s="495"/>
      <c r="Y70" s="495"/>
      <c r="Z70" s="496"/>
      <c r="AA70" s="500"/>
      <c r="AB70" s="496"/>
      <c r="AC70" s="501"/>
      <c r="AD70" s="500"/>
      <c r="AE70" s="496"/>
      <c r="AF70" s="496"/>
      <c r="AG70" s="496"/>
      <c r="AH70" s="498"/>
      <c r="AI70" s="502"/>
      <c r="AK70" s="487"/>
      <c r="AL70" s="495"/>
      <c r="AM70" s="495"/>
      <c r="AN70" s="495"/>
      <c r="AO70" s="495"/>
      <c r="AP70" s="495"/>
      <c r="AQ70" s="495"/>
      <c r="AR70" s="496"/>
      <c r="AS70" s="496"/>
      <c r="AT70" s="498"/>
      <c r="AU70" s="498"/>
    </row>
    <row r="71" s="411" customFormat="1" spans="1:47">
      <c r="A71" s="493"/>
      <c r="B71" s="494"/>
      <c r="C71" s="495"/>
      <c r="D71" s="496"/>
      <c r="E71" s="497"/>
      <c r="F71" s="498"/>
      <c r="G71" s="499"/>
      <c r="H71" s="496"/>
      <c r="I71" s="496"/>
      <c r="J71" s="496"/>
      <c r="K71" s="496"/>
      <c r="L71" s="496"/>
      <c r="M71" s="495"/>
      <c r="N71" s="495"/>
      <c r="O71" s="495"/>
      <c r="P71" s="495"/>
      <c r="Q71" s="495"/>
      <c r="R71" s="495"/>
      <c r="S71" s="495"/>
      <c r="T71" s="495"/>
      <c r="U71" s="495"/>
      <c r="V71" s="495"/>
      <c r="W71" s="495"/>
      <c r="X71" s="495"/>
      <c r="Y71" s="495"/>
      <c r="Z71" s="496"/>
      <c r="AA71" s="500"/>
      <c r="AB71" s="496"/>
      <c r="AC71" s="501"/>
      <c r="AD71" s="500"/>
      <c r="AE71" s="496"/>
      <c r="AF71" s="496"/>
      <c r="AG71" s="496"/>
      <c r="AH71" s="498"/>
      <c r="AI71" s="502"/>
      <c r="AK71" s="487"/>
      <c r="AL71" s="495"/>
      <c r="AM71" s="495"/>
      <c r="AN71" s="495"/>
      <c r="AO71" s="495"/>
      <c r="AP71" s="495"/>
      <c r="AQ71" s="495"/>
      <c r="AR71" s="496"/>
      <c r="AS71" s="496"/>
      <c r="AT71" s="498"/>
      <c r="AU71" s="498"/>
    </row>
    <row r="72" s="411" customFormat="1" spans="1:47">
      <c r="A72" s="493"/>
      <c r="B72" s="494"/>
      <c r="C72" s="495"/>
      <c r="D72" s="496"/>
      <c r="E72" s="497"/>
      <c r="F72" s="498"/>
      <c r="G72" s="499"/>
      <c r="H72" s="496"/>
      <c r="I72" s="496"/>
      <c r="J72" s="496"/>
      <c r="K72" s="496"/>
      <c r="L72" s="496"/>
      <c r="M72" s="495"/>
      <c r="N72" s="495"/>
      <c r="O72" s="495"/>
      <c r="P72" s="495"/>
      <c r="Q72" s="495"/>
      <c r="R72" s="495"/>
      <c r="S72" s="495"/>
      <c r="T72" s="495"/>
      <c r="U72" s="495"/>
      <c r="V72" s="495"/>
      <c r="W72" s="495"/>
      <c r="X72" s="495"/>
      <c r="Y72" s="495"/>
      <c r="Z72" s="496"/>
      <c r="AA72" s="500"/>
      <c r="AB72" s="496"/>
      <c r="AC72" s="501"/>
      <c r="AD72" s="500"/>
      <c r="AE72" s="496"/>
      <c r="AF72" s="496"/>
      <c r="AG72" s="496"/>
      <c r="AH72" s="498"/>
      <c r="AI72" s="502"/>
      <c r="AK72" s="487"/>
      <c r="AL72" s="495"/>
      <c r="AM72" s="495"/>
      <c r="AN72" s="495"/>
      <c r="AO72" s="495"/>
      <c r="AP72" s="495"/>
      <c r="AQ72" s="495"/>
      <c r="AR72" s="496"/>
      <c r="AS72" s="496"/>
      <c r="AT72" s="498"/>
      <c r="AU72" s="498"/>
    </row>
    <row r="73" s="411" customFormat="1" spans="1:47">
      <c r="A73" s="493"/>
      <c r="B73" s="494"/>
      <c r="C73" s="495"/>
      <c r="D73" s="496"/>
      <c r="E73" s="497"/>
      <c r="F73" s="498"/>
      <c r="G73" s="499"/>
      <c r="H73" s="496"/>
      <c r="I73" s="496"/>
      <c r="J73" s="496"/>
      <c r="K73" s="496"/>
      <c r="L73" s="496"/>
      <c r="M73" s="495"/>
      <c r="N73" s="495"/>
      <c r="O73" s="495"/>
      <c r="P73" s="495"/>
      <c r="Q73" s="495"/>
      <c r="R73" s="495"/>
      <c r="S73" s="495"/>
      <c r="T73" s="495"/>
      <c r="U73" s="495"/>
      <c r="V73" s="495"/>
      <c r="W73" s="495"/>
      <c r="X73" s="495"/>
      <c r="Y73" s="495"/>
      <c r="Z73" s="496"/>
      <c r="AA73" s="500"/>
      <c r="AB73" s="496"/>
      <c r="AC73" s="501"/>
      <c r="AD73" s="500"/>
      <c r="AE73" s="496"/>
      <c r="AF73" s="496"/>
      <c r="AG73" s="496"/>
      <c r="AH73" s="498"/>
      <c r="AI73" s="502"/>
      <c r="AK73" s="487"/>
      <c r="AL73" s="495"/>
      <c r="AM73" s="495"/>
      <c r="AN73" s="495"/>
      <c r="AO73" s="495"/>
      <c r="AP73" s="495"/>
      <c r="AQ73" s="495"/>
      <c r="AR73" s="496"/>
      <c r="AS73" s="496"/>
      <c r="AT73" s="498"/>
      <c r="AU73" s="498"/>
    </row>
    <row r="74" s="411" customFormat="1" spans="1:47">
      <c r="A74" s="493"/>
      <c r="B74" s="494"/>
      <c r="C74" s="495"/>
      <c r="D74" s="496"/>
      <c r="E74" s="497"/>
      <c r="F74" s="498"/>
      <c r="G74" s="499"/>
      <c r="H74" s="496"/>
      <c r="I74" s="496"/>
      <c r="J74" s="496"/>
      <c r="K74" s="496"/>
      <c r="L74" s="496"/>
      <c r="M74" s="495"/>
      <c r="N74" s="495"/>
      <c r="O74" s="495"/>
      <c r="P74" s="495"/>
      <c r="Q74" s="495"/>
      <c r="R74" s="495"/>
      <c r="S74" s="495"/>
      <c r="T74" s="495"/>
      <c r="U74" s="495"/>
      <c r="V74" s="495"/>
      <c r="W74" s="495"/>
      <c r="X74" s="495"/>
      <c r="Y74" s="495"/>
      <c r="Z74" s="496"/>
      <c r="AA74" s="500"/>
      <c r="AB74" s="496"/>
      <c r="AC74" s="501"/>
      <c r="AD74" s="500"/>
      <c r="AE74" s="496"/>
      <c r="AF74" s="496"/>
      <c r="AG74" s="496"/>
      <c r="AH74" s="498"/>
      <c r="AI74" s="502"/>
      <c r="AK74" s="487"/>
      <c r="AL74" s="495"/>
      <c r="AM74" s="495"/>
      <c r="AN74" s="495"/>
      <c r="AO74" s="495"/>
      <c r="AP74" s="495"/>
      <c r="AQ74" s="495"/>
      <c r="AR74" s="496"/>
      <c r="AS74" s="496"/>
      <c r="AT74" s="498"/>
      <c r="AU74" s="498"/>
    </row>
    <row r="75" s="411" customFormat="1" spans="1:47">
      <c r="A75" s="493"/>
      <c r="B75" s="494"/>
      <c r="C75" s="495"/>
      <c r="D75" s="496"/>
      <c r="E75" s="497"/>
      <c r="F75" s="498"/>
      <c r="G75" s="499"/>
      <c r="H75" s="496"/>
      <c r="I75" s="496"/>
      <c r="J75" s="496"/>
      <c r="K75" s="496"/>
      <c r="L75" s="496"/>
      <c r="M75" s="495"/>
      <c r="N75" s="495"/>
      <c r="O75" s="495"/>
      <c r="P75" s="495"/>
      <c r="Q75" s="495"/>
      <c r="R75" s="495"/>
      <c r="S75" s="495"/>
      <c r="T75" s="495"/>
      <c r="U75" s="495"/>
      <c r="V75" s="495"/>
      <c r="W75" s="495"/>
      <c r="X75" s="495"/>
      <c r="Y75" s="495"/>
      <c r="Z75" s="496"/>
      <c r="AA75" s="500"/>
      <c r="AB75" s="496"/>
      <c r="AC75" s="501"/>
      <c r="AD75" s="500"/>
      <c r="AE75" s="496"/>
      <c r="AF75" s="496"/>
      <c r="AG75" s="496"/>
      <c r="AH75" s="498"/>
      <c r="AI75" s="502"/>
      <c r="AK75" s="487"/>
      <c r="AL75" s="495"/>
      <c r="AM75" s="495"/>
      <c r="AN75" s="495"/>
      <c r="AO75" s="495"/>
      <c r="AP75" s="495"/>
      <c r="AQ75" s="495"/>
      <c r="AR75" s="496"/>
      <c r="AS75" s="496"/>
      <c r="AT75" s="498"/>
      <c r="AU75" s="498"/>
    </row>
    <row r="76" s="411" customFormat="1" spans="1:47">
      <c r="A76" s="493"/>
      <c r="B76" s="494"/>
      <c r="C76" s="495"/>
      <c r="D76" s="496"/>
      <c r="E76" s="497"/>
      <c r="F76" s="498"/>
      <c r="G76" s="499"/>
      <c r="H76" s="496"/>
      <c r="I76" s="496"/>
      <c r="J76" s="496"/>
      <c r="K76" s="496"/>
      <c r="L76" s="496"/>
      <c r="M76" s="495"/>
      <c r="N76" s="495"/>
      <c r="O76" s="495"/>
      <c r="P76" s="495"/>
      <c r="Q76" s="495"/>
      <c r="R76" s="495"/>
      <c r="S76" s="495"/>
      <c r="T76" s="495"/>
      <c r="U76" s="495"/>
      <c r="V76" s="495"/>
      <c r="W76" s="495"/>
      <c r="X76" s="495"/>
      <c r="Y76" s="495"/>
      <c r="Z76" s="496"/>
      <c r="AA76" s="500"/>
      <c r="AB76" s="496"/>
      <c r="AC76" s="501"/>
      <c r="AD76" s="500"/>
      <c r="AE76" s="496"/>
      <c r="AF76" s="496"/>
      <c r="AG76" s="496"/>
      <c r="AH76" s="498"/>
      <c r="AI76" s="502"/>
      <c r="AK76" s="487"/>
      <c r="AL76" s="495"/>
      <c r="AM76" s="495"/>
      <c r="AN76" s="495"/>
      <c r="AO76" s="495"/>
      <c r="AP76" s="495"/>
      <c r="AQ76" s="495"/>
      <c r="AR76" s="496"/>
      <c r="AS76" s="496"/>
      <c r="AT76" s="498"/>
      <c r="AU76" s="498"/>
    </row>
    <row r="77" s="411" customFormat="1" spans="1:47">
      <c r="A77" s="493"/>
      <c r="B77" s="494"/>
      <c r="C77" s="495"/>
      <c r="D77" s="496"/>
      <c r="E77" s="497"/>
      <c r="F77" s="498"/>
      <c r="G77" s="499"/>
      <c r="H77" s="496"/>
      <c r="I77" s="496"/>
      <c r="J77" s="496"/>
      <c r="K77" s="496"/>
      <c r="L77" s="496"/>
      <c r="M77" s="495"/>
      <c r="N77" s="495"/>
      <c r="O77" s="495"/>
      <c r="P77" s="495"/>
      <c r="Q77" s="495"/>
      <c r="R77" s="495"/>
      <c r="S77" s="495"/>
      <c r="T77" s="495"/>
      <c r="U77" s="495"/>
      <c r="V77" s="495"/>
      <c r="W77" s="495"/>
      <c r="X77" s="495"/>
      <c r="Y77" s="495"/>
      <c r="Z77" s="496"/>
      <c r="AA77" s="500"/>
      <c r="AB77" s="496"/>
      <c r="AC77" s="501"/>
      <c r="AD77" s="500"/>
      <c r="AE77" s="496"/>
      <c r="AF77" s="496"/>
      <c r="AG77" s="496"/>
      <c r="AH77" s="498"/>
      <c r="AI77" s="502"/>
      <c r="AK77" s="487"/>
      <c r="AL77" s="495"/>
      <c r="AM77" s="495"/>
      <c r="AN77" s="495"/>
      <c r="AO77" s="495"/>
      <c r="AP77" s="495"/>
      <c r="AQ77" s="495"/>
      <c r="AR77" s="496"/>
      <c r="AS77" s="496"/>
      <c r="AT77" s="498"/>
      <c r="AU77" s="498"/>
    </row>
    <row r="78" s="411" customFormat="1" spans="1:47">
      <c r="A78" s="493"/>
      <c r="B78" s="494"/>
      <c r="C78" s="495"/>
      <c r="D78" s="496"/>
      <c r="E78" s="497"/>
      <c r="F78" s="498"/>
      <c r="G78" s="499"/>
      <c r="H78" s="496"/>
      <c r="I78" s="496"/>
      <c r="J78" s="496"/>
      <c r="K78" s="496"/>
      <c r="L78" s="496"/>
      <c r="M78" s="495"/>
      <c r="N78" s="495"/>
      <c r="O78" s="495"/>
      <c r="P78" s="495"/>
      <c r="Q78" s="495"/>
      <c r="R78" s="495"/>
      <c r="S78" s="495"/>
      <c r="T78" s="495"/>
      <c r="U78" s="495"/>
      <c r="V78" s="495"/>
      <c r="W78" s="495"/>
      <c r="X78" s="495"/>
      <c r="Y78" s="495"/>
      <c r="Z78" s="496"/>
      <c r="AA78" s="500"/>
      <c r="AB78" s="496"/>
      <c r="AC78" s="501"/>
      <c r="AD78" s="500"/>
      <c r="AE78" s="496"/>
      <c r="AF78" s="496"/>
      <c r="AG78" s="496"/>
      <c r="AH78" s="498"/>
      <c r="AI78" s="502"/>
      <c r="AK78" s="487"/>
      <c r="AL78" s="495"/>
      <c r="AM78" s="495"/>
      <c r="AN78" s="495"/>
      <c r="AO78" s="495"/>
      <c r="AP78" s="495"/>
      <c r="AQ78" s="495"/>
      <c r="AR78" s="496"/>
      <c r="AS78" s="496"/>
      <c r="AT78" s="498"/>
      <c r="AU78" s="498"/>
    </row>
    <row r="79" s="411" customFormat="1" spans="1:47">
      <c r="A79" s="493"/>
      <c r="B79" s="494"/>
      <c r="C79" s="495"/>
      <c r="D79" s="496"/>
      <c r="E79" s="497"/>
      <c r="F79" s="498"/>
      <c r="G79" s="499"/>
      <c r="H79" s="496"/>
      <c r="I79" s="496"/>
      <c r="J79" s="496"/>
      <c r="K79" s="496"/>
      <c r="L79" s="496"/>
      <c r="M79" s="495"/>
      <c r="N79" s="495"/>
      <c r="O79" s="495"/>
      <c r="P79" s="495"/>
      <c r="Q79" s="495"/>
      <c r="R79" s="495"/>
      <c r="S79" s="495"/>
      <c r="T79" s="495"/>
      <c r="U79" s="495"/>
      <c r="V79" s="495"/>
      <c r="W79" s="495"/>
      <c r="X79" s="495"/>
      <c r="Y79" s="495"/>
      <c r="Z79" s="496"/>
      <c r="AA79" s="500"/>
      <c r="AB79" s="496"/>
      <c r="AC79" s="501"/>
      <c r="AD79" s="500"/>
      <c r="AE79" s="496"/>
      <c r="AF79" s="496"/>
      <c r="AG79" s="496"/>
      <c r="AH79" s="498"/>
      <c r="AI79" s="502"/>
      <c r="AK79" s="487"/>
      <c r="AL79" s="495"/>
      <c r="AM79" s="495"/>
      <c r="AN79" s="495"/>
      <c r="AO79" s="495"/>
      <c r="AP79" s="495"/>
      <c r="AQ79" s="495"/>
      <c r="AR79" s="496"/>
      <c r="AS79" s="496"/>
      <c r="AT79" s="498"/>
      <c r="AU79" s="498"/>
    </row>
    <row r="80" s="411" customFormat="1" spans="1:47">
      <c r="A80" s="493"/>
      <c r="B80" s="494"/>
      <c r="C80" s="495"/>
      <c r="D80" s="496"/>
      <c r="E80" s="497"/>
      <c r="F80" s="498"/>
      <c r="G80" s="499"/>
      <c r="H80" s="496"/>
      <c r="I80" s="496"/>
      <c r="J80" s="496"/>
      <c r="K80" s="496"/>
      <c r="L80" s="496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  <c r="X80" s="495"/>
      <c r="Y80" s="495"/>
      <c r="Z80" s="496"/>
      <c r="AA80" s="500"/>
      <c r="AB80" s="496"/>
      <c r="AC80" s="501"/>
      <c r="AD80" s="500"/>
      <c r="AE80" s="496"/>
      <c r="AF80" s="496"/>
      <c r="AG80" s="496"/>
      <c r="AH80" s="498"/>
      <c r="AI80" s="502"/>
      <c r="AK80" s="487"/>
      <c r="AL80" s="495"/>
      <c r="AM80" s="495"/>
      <c r="AN80" s="495"/>
      <c r="AO80" s="495"/>
      <c r="AP80" s="495"/>
      <c r="AQ80" s="495"/>
      <c r="AR80" s="496"/>
      <c r="AS80" s="496"/>
      <c r="AT80" s="498"/>
      <c r="AU80" s="498"/>
    </row>
    <row r="81" s="411" customFormat="1" spans="1:47">
      <c r="A81" s="493"/>
      <c r="B81" s="494"/>
      <c r="C81" s="495"/>
      <c r="D81" s="496"/>
      <c r="E81" s="497"/>
      <c r="F81" s="498"/>
      <c r="G81" s="499"/>
      <c r="H81" s="496"/>
      <c r="I81" s="496"/>
      <c r="J81" s="496"/>
      <c r="K81" s="496"/>
      <c r="L81" s="496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95"/>
      <c r="Y81" s="495"/>
      <c r="Z81" s="496"/>
      <c r="AA81" s="500"/>
      <c r="AB81" s="496"/>
      <c r="AC81" s="501"/>
      <c r="AD81" s="500"/>
      <c r="AE81" s="496"/>
      <c r="AF81" s="496"/>
      <c r="AG81" s="496"/>
      <c r="AH81" s="498"/>
      <c r="AI81" s="502"/>
      <c r="AK81" s="487"/>
      <c r="AL81" s="495"/>
      <c r="AM81" s="495"/>
      <c r="AN81" s="495"/>
      <c r="AO81" s="495"/>
      <c r="AP81" s="495"/>
      <c r="AQ81" s="495"/>
      <c r="AR81" s="496"/>
      <c r="AS81" s="496"/>
      <c r="AT81" s="498"/>
      <c r="AU81" s="498"/>
    </row>
    <row r="82" s="411" customFormat="1" spans="1:47">
      <c r="A82" s="493"/>
      <c r="B82" s="494"/>
      <c r="C82" s="495"/>
      <c r="D82" s="496"/>
      <c r="E82" s="497"/>
      <c r="F82" s="498"/>
      <c r="G82" s="499"/>
      <c r="H82" s="496"/>
      <c r="I82" s="496"/>
      <c r="J82" s="496"/>
      <c r="K82" s="496"/>
      <c r="L82" s="496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  <c r="X82" s="495"/>
      <c r="Y82" s="495"/>
      <c r="Z82" s="496"/>
      <c r="AA82" s="500"/>
      <c r="AB82" s="496"/>
      <c r="AC82" s="501"/>
      <c r="AD82" s="500"/>
      <c r="AE82" s="496"/>
      <c r="AF82" s="496"/>
      <c r="AG82" s="496"/>
      <c r="AH82" s="498"/>
      <c r="AI82" s="502"/>
      <c r="AK82" s="487"/>
      <c r="AL82" s="495"/>
      <c r="AM82" s="495"/>
      <c r="AN82" s="495"/>
      <c r="AO82" s="495"/>
      <c r="AP82" s="495"/>
      <c r="AQ82" s="495"/>
      <c r="AR82" s="496"/>
      <c r="AS82" s="496"/>
      <c r="AT82" s="498"/>
      <c r="AU82" s="498"/>
    </row>
    <row r="83" s="411" customFormat="1" spans="1:47">
      <c r="A83" s="493"/>
      <c r="B83" s="494"/>
      <c r="C83" s="495"/>
      <c r="D83" s="496"/>
      <c r="E83" s="497"/>
      <c r="F83" s="498"/>
      <c r="G83" s="499"/>
      <c r="H83" s="496"/>
      <c r="I83" s="496"/>
      <c r="J83" s="496"/>
      <c r="K83" s="496"/>
      <c r="L83" s="496"/>
      <c r="M83" s="495"/>
      <c r="N83" s="495"/>
      <c r="O83" s="495"/>
      <c r="P83" s="495"/>
      <c r="Q83" s="495"/>
      <c r="R83" s="495"/>
      <c r="S83" s="495"/>
      <c r="T83" s="495"/>
      <c r="U83" s="495"/>
      <c r="V83" s="495"/>
      <c r="W83" s="495"/>
      <c r="X83" s="495"/>
      <c r="Y83" s="495"/>
      <c r="Z83" s="496"/>
      <c r="AA83" s="500"/>
      <c r="AB83" s="496"/>
      <c r="AC83" s="501"/>
      <c r="AD83" s="500"/>
      <c r="AE83" s="496"/>
      <c r="AF83" s="496"/>
      <c r="AG83" s="496"/>
      <c r="AH83" s="498"/>
      <c r="AI83" s="502"/>
      <c r="AK83" s="487"/>
      <c r="AL83" s="495"/>
      <c r="AM83" s="495"/>
      <c r="AN83" s="495"/>
      <c r="AO83" s="495"/>
      <c r="AP83" s="495"/>
      <c r="AQ83" s="495"/>
      <c r="AR83" s="496"/>
      <c r="AS83" s="496"/>
      <c r="AT83" s="498"/>
      <c r="AU83" s="498"/>
    </row>
    <row r="84" s="411" customFormat="1" spans="1:47">
      <c r="A84" s="493"/>
      <c r="B84" s="494"/>
      <c r="C84" s="495"/>
      <c r="D84" s="496"/>
      <c r="E84" s="497"/>
      <c r="F84" s="498"/>
      <c r="G84" s="499"/>
      <c r="H84" s="496"/>
      <c r="I84" s="496"/>
      <c r="J84" s="496"/>
      <c r="K84" s="496"/>
      <c r="L84" s="496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5"/>
      <c r="Z84" s="496"/>
      <c r="AA84" s="500"/>
      <c r="AB84" s="496"/>
      <c r="AC84" s="501"/>
      <c r="AD84" s="500"/>
      <c r="AE84" s="496"/>
      <c r="AF84" s="496"/>
      <c r="AG84" s="496"/>
      <c r="AH84" s="498"/>
      <c r="AI84" s="502"/>
      <c r="AK84" s="487"/>
      <c r="AL84" s="495"/>
      <c r="AM84" s="495"/>
      <c r="AN84" s="495"/>
      <c r="AO84" s="495"/>
      <c r="AP84" s="495"/>
      <c r="AQ84" s="495"/>
      <c r="AR84" s="496"/>
      <c r="AS84" s="496"/>
      <c r="AT84" s="498"/>
      <c r="AU84" s="498"/>
    </row>
    <row r="85" s="411" customFormat="1" spans="1:47">
      <c r="A85" s="493"/>
      <c r="B85" s="494"/>
      <c r="C85" s="495"/>
      <c r="D85" s="496"/>
      <c r="E85" s="497"/>
      <c r="F85" s="498"/>
      <c r="G85" s="499"/>
      <c r="H85" s="496"/>
      <c r="I85" s="496"/>
      <c r="J85" s="496"/>
      <c r="K85" s="496"/>
      <c r="L85" s="496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  <c r="X85" s="495"/>
      <c r="Y85" s="495"/>
      <c r="Z85" s="496"/>
      <c r="AA85" s="500"/>
      <c r="AB85" s="496"/>
      <c r="AC85" s="501"/>
      <c r="AD85" s="500"/>
      <c r="AE85" s="496"/>
      <c r="AF85" s="496"/>
      <c r="AG85" s="496"/>
      <c r="AH85" s="498"/>
      <c r="AI85" s="502"/>
      <c r="AK85" s="487"/>
      <c r="AL85" s="495"/>
      <c r="AM85" s="495"/>
      <c r="AN85" s="495"/>
      <c r="AO85" s="495"/>
      <c r="AP85" s="495"/>
      <c r="AQ85" s="495"/>
      <c r="AR85" s="496"/>
      <c r="AS85" s="496"/>
      <c r="AT85" s="498"/>
      <c r="AU85" s="498"/>
    </row>
    <row r="86" s="411" customFormat="1" spans="1:47">
      <c r="A86" s="493"/>
      <c r="B86" s="494"/>
      <c r="C86" s="495"/>
      <c r="D86" s="496"/>
      <c r="E86" s="497"/>
      <c r="F86" s="498"/>
      <c r="G86" s="499"/>
      <c r="H86" s="496"/>
      <c r="I86" s="496"/>
      <c r="J86" s="496"/>
      <c r="K86" s="496"/>
      <c r="L86" s="496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5"/>
      <c r="Z86" s="496"/>
      <c r="AA86" s="500"/>
      <c r="AB86" s="496"/>
      <c r="AC86" s="501"/>
      <c r="AD86" s="500"/>
      <c r="AE86" s="496"/>
      <c r="AF86" s="496"/>
      <c r="AG86" s="496"/>
      <c r="AH86" s="498"/>
      <c r="AI86" s="502"/>
      <c r="AK86" s="487"/>
      <c r="AL86" s="495"/>
      <c r="AM86" s="495"/>
      <c r="AN86" s="495"/>
      <c r="AO86" s="495"/>
      <c r="AP86" s="495"/>
      <c r="AQ86" s="495"/>
      <c r="AR86" s="496"/>
      <c r="AS86" s="496"/>
      <c r="AT86" s="498"/>
      <c r="AU86" s="498"/>
    </row>
    <row r="87" s="411" customFormat="1" spans="1:47">
      <c r="A87" s="493"/>
      <c r="B87" s="494"/>
      <c r="C87" s="495"/>
      <c r="D87" s="496"/>
      <c r="E87" s="497"/>
      <c r="F87" s="498"/>
      <c r="G87" s="499"/>
      <c r="H87" s="496"/>
      <c r="I87" s="496"/>
      <c r="J87" s="496"/>
      <c r="K87" s="496"/>
      <c r="L87" s="496"/>
      <c r="M87" s="495"/>
      <c r="N87" s="495"/>
      <c r="O87" s="495"/>
      <c r="P87" s="495"/>
      <c r="Q87" s="495"/>
      <c r="R87" s="495"/>
      <c r="S87" s="495"/>
      <c r="T87" s="495"/>
      <c r="U87" s="495"/>
      <c r="V87" s="495"/>
      <c r="W87" s="495"/>
      <c r="X87" s="495"/>
      <c r="Y87" s="495"/>
      <c r="Z87" s="496"/>
      <c r="AA87" s="500"/>
      <c r="AB87" s="496"/>
      <c r="AC87" s="501"/>
      <c r="AD87" s="500"/>
      <c r="AE87" s="496"/>
      <c r="AF87" s="496"/>
      <c r="AG87" s="496"/>
      <c r="AH87" s="498"/>
      <c r="AI87" s="502"/>
      <c r="AK87" s="487"/>
      <c r="AL87" s="495"/>
      <c r="AM87" s="495"/>
      <c r="AN87" s="495"/>
      <c r="AO87" s="495"/>
      <c r="AP87" s="495"/>
      <c r="AQ87" s="495"/>
      <c r="AR87" s="496"/>
      <c r="AS87" s="496"/>
      <c r="AT87" s="498"/>
      <c r="AU87" s="498"/>
    </row>
    <row r="88" s="411" customFormat="1" spans="1:47">
      <c r="A88" s="493"/>
      <c r="B88" s="494"/>
      <c r="C88" s="495"/>
      <c r="D88" s="496"/>
      <c r="E88" s="497"/>
      <c r="F88" s="498"/>
      <c r="G88" s="499"/>
      <c r="H88" s="496"/>
      <c r="I88" s="496"/>
      <c r="J88" s="496"/>
      <c r="K88" s="496"/>
      <c r="L88" s="496"/>
      <c r="M88" s="495"/>
      <c r="N88" s="495"/>
      <c r="O88" s="495"/>
      <c r="P88" s="495"/>
      <c r="Q88" s="495"/>
      <c r="R88" s="495"/>
      <c r="S88" s="495"/>
      <c r="T88" s="495"/>
      <c r="U88" s="495"/>
      <c r="V88" s="495"/>
      <c r="W88" s="495"/>
      <c r="X88" s="495"/>
      <c r="Y88" s="495"/>
      <c r="Z88" s="496"/>
      <c r="AA88" s="500"/>
      <c r="AB88" s="496"/>
      <c r="AC88" s="501"/>
      <c r="AD88" s="500"/>
      <c r="AE88" s="496"/>
      <c r="AF88" s="496"/>
      <c r="AG88" s="496"/>
      <c r="AH88" s="498"/>
      <c r="AI88" s="502"/>
      <c r="AK88" s="487"/>
      <c r="AL88" s="495"/>
      <c r="AM88" s="495"/>
      <c r="AN88" s="495"/>
      <c r="AO88" s="495"/>
      <c r="AP88" s="495"/>
      <c r="AQ88" s="495"/>
      <c r="AR88" s="496"/>
      <c r="AS88" s="496"/>
      <c r="AT88" s="498"/>
      <c r="AU88" s="498"/>
    </row>
    <row r="89" s="411" customFormat="1" spans="1:47">
      <c r="A89" s="493"/>
      <c r="B89" s="494"/>
      <c r="C89" s="495"/>
      <c r="D89" s="496"/>
      <c r="E89" s="497"/>
      <c r="F89" s="498"/>
      <c r="G89" s="499"/>
      <c r="H89" s="496"/>
      <c r="I89" s="496"/>
      <c r="J89" s="496"/>
      <c r="K89" s="496"/>
      <c r="L89" s="496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6"/>
      <c r="AA89" s="500"/>
      <c r="AB89" s="496"/>
      <c r="AC89" s="501"/>
      <c r="AD89" s="500"/>
      <c r="AE89" s="496"/>
      <c r="AF89" s="496"/>
      <c r="AG89" s="496"/>
      <c r="AH89" s="498"/>
      <c r="AI89" s="502"/>
      <c r="AK89" s="487"/>
      <c r="AL89" s="495"/>
      <c r="AM89" s="495"/>
      <c r="AN89" s="495"/>
      <c r="AO89" s="495"/>
      <c r="AP89" s="495"/>
      <c r="AQ89" s="495"/>
      <c r="AR89" s="496"/>
      <c r="AS89" s="496"/>
      <c r="AT89" s="498"/>
      <c r="AU89" s="498"/>
    </row>
    <row r="90" s="411" customFormat="1" spans="1:47">
      <c r="A90" s="493"/>
      <c r="B90" s="494"/>
      <c r="C90" s="495"/>
      <c r="D90" s="496"/>
      <c r="E90" s="497"/>
      <c r="F90" s="498"/>
      <c r="G90" s="499"/>
      <c r="H90" s="496"/>
      <c r="I90" s="496"/>
      <c r="J90" s="496"/>
      <c r="K90" s="496"/>
      <c r="L90" s="496"/>
      <c r="M90" s="495"/>
      <c r="N90" s="495"/>
      <c r="O90" s="495"/>
      <c r="P90" s="495"/>
      <c r="Q90" s="495"/>
      <c r="R90" s="495"/>
      <c r="S90" s="495"/>
      <c r="T90" s="495"/>
      <c r="U90" s="495"/>
      <c r="V90" s="495"/>
      <c r="W90" s="495"/>
      <c r="X90" s="495"/>
      <c r="Y90" s="495"/>
      <c r="Z90" s="496"/>
      <c r="AA90" s="500"/>
      <c r="AB90" s="496"/>
      <c r="AC90" s="501"/>
      <c r="AD90" s="500"/>
      <c r="AE90" s="496"/>
      <c r="AF90" s="496"/>
      <c r="AG90" s="496"/>
      <c r="AH90" s="498"/>
      <c r="AI90" s="502"/>
      <c r="AK90" s="487"/>
      <c r="AL90" s="495"/>
      <c r="AM90" s="495"/>
      <c r="AN90" s="495"/>
      <c r="AO90" s="495"/>
      <c r="AP90" s="495"/>
      <c r="AQ90" s="495"/>
      <c r="AR90" s="496"/>
      <c r="AS90" s="496"/>
      <c r="AT90" s="498"/>
      <c r="AU90" s="498"/>
    </row>
    <row r="91" s="411" customFormat="1" spans="1:47">
      <c r="A91" s="493"/>
      <c r="B91" s="494"/>
      <c r="C91" s="495"/>
      <c r="D91" s="496"/>
      <c r="E91" s="497"/>
      <c r="F91" s="498"/>
      <c r="G91" s="499"/>
      <c r="H91" s="496"/>
      <c r="I91" s="496"/>
      <c r="J91" s="496"/>
      <c r="K91" s="496"/>
      <c r="L91" s="496"/>
      <c r="M91" s="495"/>
      <c r="N91" s="495"/>
      <c r="O91" s="495"/>
      <c r="P91" s="495"/>
      <c r="Q91" s="495"/>
      <c r="R91" s="495"/>
      <c r="S91" s="495"/>
      <c r="T91" s="495"/>
      <c r="U91" s="495"/>
      <c r="V91" s="495"/>
      <c r="W91" s="495"/>
      <c r="X91" s="495"/>
      <c r="Y91" s="495"/>
      <c r="Z91" s="496"/>
      <c r="AA91" s="500"/>
      <c r="AB91" s="496"/>
      <c r="AC91" s="501"/>
      <c r="AD91" s="500"/>
      <c r="AE91" s="496"/>
      <c r="AF91" s="496"/>
      <c r="AG91" s="496"/>
      <c r="AH91" s="498"/>
      <c r="AI91" s="502"/>
      <c r="AK91" s="487"/>
      <c r="AL91" s="495"/>
      <c r="AM91" s="495"/>
      <c r="AN91" s="495"/>
      <c r="AO91" s="495"/>
      <c r="AP91" s="495"/>
      <c r="AQ91" s="495"/>
      <c r="AR91" s="496"/>
      <c r="AS91" s="496"/>
      <c r="AT91" s="498"/>
      <c r="AU91" s="498"/>
    </row>
    <row r="92" s="411" customFormat="1" spans="1:47">
      <c r="A92" s="493"/>
      <c r="B92" s="494"/>
      <c r="C92" s="495"/>
      <c r="D92" s="496"/>
      <c r="E92" s="497"/>
      <c r="F92" s="498"/>
      <c r="G92" s="499"/>
      <c r="H92" s="496"/>
      <c r="I92" s="496"/>
      <c r="J92" s="496"/>
      <c r="K92" s="496"/>
      <c r="L92" s="496"/>
      <c r="M92" s="495"/>
      <c r="N92" s="495"/>
      <c r="O92" s="495"/>
      <c r="P92" s="495"/>
      <c r="Q92" s="495"/>
      <c r="R92" s="495"/>
      <c r="S92" s="495"/>
      <c r="T92" s="495"/>
      <c r="U92" s="495"/>
      <c r="V92" s="495"/>
      <c r="W92" s="495"/>
      <c r="X92" s="495"/>
      <c r="Y92" s="495"/>
      <c r="Z92" s="496"/>
      <c r="AA92" s="500"/>
      <c r="AB92" s="496"/>
      <c r="AC92" s="501"/>
      <c r="AD92" s="500"/>
      <c r="AE92" s="496"/>
      <c r="AF92" s="496"/>
      <c r="AG92" s="496"/>
      <c r="AH92" s="498"/>
      <c r="AI92" s="502"/>
      <c r="AK92" s="487"/>
      <c r="AL92" s="495"/>
      <c r="AM92" s="495"/>
      <c r="AN92" s="495"/>
      <c r="AO92" s="495"/>
      <c r="AP92" s="495"/>
      <c r="AQ92" s="495"/>
      <c r="AR92" s="496"/>
      <c r="AS92" s="496"/>
      <c r="AT92" s="498"/>
      <c r="AU92" s="498"/>
    </row>
    <row r="93" s="411" customFormat="1" spans="1:47">
      <c r="A93" s="493"/>
      <c r="B93" s="494"/>
      <c r="C93" s="495"/>
      <c r="D93" s="496"/>
      <c r="E93" s="497"/>
      <c r="F93" s="498"/>
      <c r="G93" s="499"/>
      <c r="H93" s="496"/>
      <c r="I93" s="496"/>
      <c r="J93" s="496"/>
      <c r="K93" s="496"/>
      <c r="L93" s="496"/>
      <c r="M93" s="495"/>
      <c r="N93" s="495"/>
      <c r="O93" s="495"/>
      <c r="P93" s="495"/>
      <c r="Q93" s="495"/>
      <c r="R93" s="495"/>
      <c r="S93" s="495"/>
      <c r="T93" s="495"/>
      <c r="U93" s="495"/>
      <c r="V93" s="495"/>
      <c r="W93" s="495"/>
      <c r="X93" s="495"/>
      <c r="Y93" s="495"/>
      <c r="Z93" s="496"/>
      <c r="AA93" s="500"/>
      <c r="AB93" s="496"/>
      <c r="AC93" s="501"/>
      <c r="AD93" s="500"/>
      <c r="AE93" s="496"/>
      <c r="AF93" s="496"/>
      <c r="AG93" s="496"/>
      <c r="AH93" s="498"/>
      <c r="AI93" s="502"/>
      <c r="AK93" s="487"/>
      <c r="AL93" s="495"/>
      <c r="AM93" s="495"/>
      <c r="AN93" s="495"/>
      <c r="AO93" s="495"/>
      <c r="AP93" s="495"/>
      <c r="AQ93" s="495"/>
      <c r="AR93" s="496"/>
      <c r="AS93" s="496"/>
      <c r="AT93" s="498"/>
      <c r="AU93" s="498"/>
    </row>
    <row r="94" s="411" customFormat="1" spans="1:47">
      <c r="A94" s="493"/>
      <c r="B94" s="494"/>
      <c r="C94" s="495"/>
      <c r="D94" s="496"/>
      <c r="E94" s="497"/>
      <c r="F94" s="498"/>
      <c r="G94" s="499"/>
      <c r="H94" s="496"/>
      <c r="I94" s="496"/>
      <c r="J94" s="496"/>
      <c r="K94" s="496"/>
      <c r="L94" s="496"/>
      <c r="M94" s="495"/>
      <c r="N94" s="495"/>
      <c r="O94" s="495"/>
      <c r="P94" s="495"/>
      <c r="Q94" s="495"/>
      <c r="R94" s="495"/>
      <c r="S94" s="495"/>
      <c r="T94" s="495"/>
      <c r="U94" s="495"/>
      <c r="V94" s="495"/>
      <c r="W94" s="495"/>
      <c r="X94" s="495"/>
      <c r="Y94" s="495"/>
      <c r="Z94" s="496"/>
      <c r="AA94" s="500"/>
      <c r="AB94" s="496"/>
      <c r="AC94" s="501"/>
      <c r="AD94" s="500"/>
      <c r="AE94" s="496"/>
      <c r="AF94" s="496"/>
      <c r="AG94" s="496"/>
      <c r="AH94" s="498"/>
      <c r="AI94" s="502"/>
      <c r="AK94" s="487"/>
      <c r="AL94" s="495"/>
      <c r="AM94" s="495"/>
      <c r="AN94" s="495"/>
      <c r="AO94" s="495"/>
      <c r="AP94" s="495"/>
      <c r="AQ94" s="495"/>
      <c r="AR94" s="496"/>
      <c r="AS94" s="496"/>
      <c r="AT94" s="498"/>
      <c r="AU94" s="498"/>
    </row>
    <row r="95" s="411" customFormat="1" spans="1:47">
      <c r="A95" s="493"/>
      <c r="B95" s="494"/>
      <c r="C95" s="495"/>
      <c r="D95" s="496"/>
      <c r="E95" s="497"/>
      <c r="F95" s="498"/>
      <c r="G95" s="499"/>
      <c r="H95" s="496"/>
      <c r="I95" s="496"/>
      <c r="J95" s="496"/>
      <c r="K95" s="496"/>
      <c r="L95" s="496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6"/>
      <c r="AA95" s="500"/>
      <c r="AB95" s="496"/>
      <c r="AC95" s="501"/>
      <c r="AD95" s="500"/>
      <c r="AE95" s="496"/>
      <c r="AF95" s="496"/>
      <c r="AG95" s="496"/>
      <c r="AH95" s="498"/>
      <c r="AI95" s="502"/>
      <c r="AK95" s="487"/>
      <c r="AL95" s="495"/>
      <c r="AM95" s="495"/>
      <c r="AN95" s="495"/>
      <c r="AO95" s="495"/>
      <c r="AP95" s="495"/>
      <c r="AQ95" s="495"/>
      <c r="AR95" s="496"/>
      <c r="AS95" s="496"/>
      <c r="AT95" s="498"/>
      <c r="AU95" s="498"/>
    </row>
    <row r="96" s="411" customFormat="1" spans="1:47">
      <c r="A96" s="493"/>
      <c r="B96" s="494"/>
      <c r="C96" s="495"/>
      <c r="D96" s="496"/>
      <c r="E96" s="497"/>
      <c r="F96" s="498"/>
      <c r="G96" s="499"/>
      <c r="H96" s="496"/>
      <c r="I96" s="496"/>
      <c r="J96" s="496"/>
      <c r="K96" s="496"/>
      <c r="L96" s="496"/>
      <c r="M96" s="495"/>
      <c r="N96" s="495"/>
      <c r="O96" s="495"/>
      <c r="P96" s="495"/>
      <c r="Q96" s="495"/>
      <c r="R96" s="495"/>
      <c r="S96" s="495"/>
      <c r="T96" s="495"/>
      <c r="U96" s="495"/>
      <c r="V96" s="495"/>
      <c r="W96" s="495"/>
      <c r="X96" s="495"/>
      <c r="Y96" s="495"/>
      <c r="Z96" s="496"/>
      <c r="AA96" s="500"/>
      <c r="AB96" s="496"/>
      <c r="AC96" s="501"/>
      <c r="AD96" s="500"/>
      <c r="AE96" s="496"/>
      <c r="AF96" s="496"/>
      <c r="AG96" s="496"/>
      <c r="AH96" s="498"/>
      <c r="AI96" s="502"/>
      <c r="AK96" s="487"/>
      <c r="AL96" s="495"/>
      <c r="AM96" s="495"/>
      <c r="AN96" s="495"/>
      <c r="AO96" s="495"/>
      <c r="AP96" s="495"/>
      <c r="AQ96" s="495"/>
      <c r="AR96" s="496"/>
      <c r="AS96" s="496"/>
      <c r="AT96" s="498"/>
      <c r="AU96" s="498"/>
    </row>
    <row r="97" s="411" customFormat="1" spans="1:47">
      <c r="A97" s="493"/>
      <c r="B97" s="494"/>
      <c r="C97" s="495"/>
      <c r="D97" s="496"/>
      <c r="E97" s="497"/>
      <c r="F97" s="498"/>
      <c r="G97" s="499"/>
      <c r="H97" s="496"/>
      <c r="I97" s="496"/>
      <c r="J97" s="496"/>
      <c r="K97" s="496"/>
      <c r="L97" s="496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6"/>
      <c r="AA97" s="500"/>
      <c r="AB97" s="496"/>
      <c r="AC97" s="501"/>
      <c r="AD97" s="500"/>
      <c r="AE97" s="496"/>
      <c r="AF97" s="496"/>
      <c r="AG97" s="496"/>
      <c r="AH97" s="498"/>
      <c r="AI97" s="502"/>
      <c r="AK97" s="487"/>
      <c r="AL97" s="495"/>
      <c r="AM97" s="495"/>
      <c r="AN97" s="495"/>
      <c r="AO97" s="495"/>
      <c r="AP97" s="495"/>
      <c r="AQ97" s="495"/>
      <c r="AR97" s="496"/>
      <c r="AS97" s="496"/>
      <c r="AT97" s="498"/>
      <c r="AU97" s="498"/>
    </row>
    <row r="98" s="411" customFormat="1" spans="1:47">
      <c r="A98" s="493"/>
      <c r="B98" s="494"/>
      <c r="C98" s="495"/>
      <c r="D98" s="496"/>
      <c r="E98" s="497"/>
      <c r="F98" s="498"/>
      <c r="G98" s="499"/>
      <c r="H98" s="496"/>
      <c r="I98" s="496"/>
      <c r="J98" s="496"/>
      <c r="K98" s="496"/>
      <c r="L98" s="496"/>
      <c r="M98" s="495"/>
      <c r="N98" s="495"/>
      <c r="O98" s="495"/>
      <c r="P98" s="495"/>
      <c r="Q98" s="495"/>
      <c r="R98" s="495"/>
      <c r="S98" s="495"/>
      <c r="T98" s="495"/>
      <c r="U98" s="495"/>
      <c r="V98" s="495"/>
      <c r="W98" s="495"/>
      <c r="X98" s="495"/>
      <c r="Y98" s="495"/>
      <c r="Z98" s="496"/>
      <c r="AA98" s="500"/>
      <c r="AB98" s="496"/>
      <c r="AC98" s="501"/>
      <c r="AD98" s="500"/>
      <c r="AE98" s="496"/>
      <c r="AF98" s="496"/>
      <c r="AG98" s="496"/>
      <c r="AH98" s="498"/>
      <c r="AI98" s="502"/>
      <c r="AK98" s="487"/>
      <c r="AL98" s="495"/>
      <c r="AM98" s="495"/>
      <c r="AN98" s="495"/>
      <c r="AO98" s="495"/>
      <c r="AP98" s="495"/>
      <c r="AQ98" s="495"/>
      <c r="AR98" s="496"/>
      <c r="AS98" s="496"/>
      <c r="AT98" s="498"/>
      <c r="AU98" s="498"/>
    </row>
    <row r="99" s="411" customFormat="1" spans="1:47">
      <c r="A99" s="493"/>
      <c r="B99" s="494"/>
      <c r="C99" s="495"/>
      <c r="D99" s="496"/>
      <c r="E99" s="497"/>
      <c r="F99" s="498"/>
      <c r="G99" s="499"/>
      <c r="H99" s="496"/>
      <c r="I99" s="496"/>
      <c r="J99" s="496"/>
      <c r="K99" s="496"/>
      <c r="L99" s="496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6"/>
      <c r="AA99" s="500"/>
      <c r="AB99" s="496"/>
      <c r="AC99" s="501"/>
      <c r="AD99" s="500"/>
      <c r="AE99" s="496"/>
      <c r="AF99" s="496"/>
      <c r="AG99" s="496"/>
      <c r="AH99" s="498"/>
      <c r="AI99" s="502"/>
      <c r="AK99" s="487"/>
      <c r="AL99" s="495"/>
      <c r="AM99" s="495"/>
      <c r="AN99" s="495"/>
      <c r="AO99" s="495"/>
      <c r="AP99" s="495"/>
      <c r="AQ99" s="495"/>
      <c r="AR99" s="496"/>
      <c r="AS99" s="496"/>
      <c r="AT99" s="498"/>
      <c r="AU99" s="498"/>
    </row>
    <row r="100" s="411" customFormat="1" spans="1:47">
      <c r="A100" s="493"/>
      <c r="B100" s="494"/>
      <c r="C100" s="495"/>
      <c r="D100" s="496"/>
      <c r="E100" s="497"/>
      <c r="F100" s="498"/>
      <c r="G100" s="499"/>
      <c r="H100" s="496"/>
      <c r="I100" s="496"/>
      <c r="J100" s="496"/>
      <c r="K100" s="496"/>
      <c r="L100" s="496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6"/>
      <c r="AA100" s="500"/>
      <c r="AB100" s="496"/>
      <c r="AC100" s="501"/>
      <c r="AD100" s="500"/>
      <c r="AE100" s="496"/>
      <c r="AF100" s="496"/>
      <c r="AG100" s="496"/>
      <c r="AH100" s="498"/>
      <c r="AI100" s="502"/>
      <c r="AK100" s="487"/>
      <c r="AL100" s="495"/>
      <c r="AM100" s="495"/>
      <c r="AN100" s="495"/>
      <c r="AO100" s="495"/>
      <c r="AP100" s="495"/>
      <c r="AQ100" s="495"/>
      <c r="AR100" s="496"/>
      <c r="AS100" s="496"/>
      <c r="AT100" s="498"/>
      <c r="AU100" s="498"/>
    </row>
    <row r="101" s="411" customFormat="1" spans="1:47">
      <c r="A101" s="493"/>
      <c r="B101" s="494"/>
      <c r="C101" s="495"/>
      <c r="D101" s="496"/>
      <c r="E101" s="497"/>
      <c r="F101" s="498"/>
      <c r="G101" s="499"/>
      <c r="H101" s="496"/>
      <c r="I101" s="496"/>
      <c r="J101" s="496"/>
      <c r="K101" s="496"/>
      <c r="L101" s="496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6"/>
      <c r="AA101" s="500"/>
      <c r="AB101" s="496"/>
      <c r="AC101" s="501"/>
      <c r="AD101" s="500"/>
      <c r="AE101" s="496"/>
      <c r="AF101" s="496"/>
      <c r="AG101" s="496"/>
      <c r="AH101" s="498"/>
      <c r="AI101" s="502"/>
      <c r="AK101" s="487"/>
      <c r="AL101" s="495"/>
      <c r="AM101" s="495"/>
      <c r="AN101" s="495"/>
      <c r="AO101" s="495"/>
      <c r="AP101" s="495"/>
      <c r="AQ101" s="495"/>
      <c r="AR101" s="496"/>
      <c r="AS101" s="496"/>
      <c r="AT101" s="498"/>
      <c r="AU101" s="498"/>
    </row>
    <row r="102" s="411" customFormat="1" spans="1:47">
      <c r="A102" s="493"/>
      <c r="B102" s="494"/>
      <c r="C102" s="495"/>
      <c r="D102" s="496"/>
      <c r="E102" s="497"/>
      <c r="F102" s="498"/>
      <c r="G102" s="499"/>
      <c r="H102" s="496"/>
      <c r="I102" s="496"/>
      <c r="J102" s="496"/>
      <c r="K102" s="496"/>
      <c r="L102" s="496"/>
      <c r="M102" s="495"/>
      <c r="N102" s="495"/>
      <c r="O102" s="495"/>
      <c r="P102" s="495"/>
      <c r="Q102" s="495"/>
      <c r="R102" s="495"/>
      <c r="S102" s="495"/>
      <c r="T102" s="495"/>
      <c r="U102" s="495"/>
      <c r="V102" s="495"/>
      <c r="W102" s="495"/>
      <c r="X102" s="495"/>
      <c r="Y102" s="495"/>
      <c r="Z102" s="496"/>
      <c r="AA102" s="500"/>
      <c r="AB102" s="496"/>
      <c r="AC102" s="501"/>
      <c r="AD102" s="500"/>
      <c r="AE102" s="496"/>
      <c r="AF102" s="496"/>
      <c r="AG102" s="496"/>
      <c r="AH102" s="498"/>
      <c r="AI102" s="502"/>
      <c r="AK102" s="487"/>
      <c r="AL102" s="495"/>
      <c r="AM102" s="495"/>
      <c r="AN102" s="495"/>
      <c r="AO102" s="495"/>
      <c r="AP102" s="495"/>
      <c r="AQ102" s="495"/>
      <c r="AR102" s="496"/>
      <c r="AS102" s="496"/>
      <c r="AT102" s="498"/>
      <c r="AU102" s="498"/>
    </row>
    <row r="103" s="411" customFormat="1" spans="1:47">
      <c r="A103" s="493"/>
      <c r="B103" s="494"/>
      <c r="C103" s="495"/>
      <c r="D103" s="496"/>
      <c r="E103" s="497"/>
      <c r="F103" s="498"/>
      <c r="G103" s="499"/>
      <c r="H103" s="496"/>
      <c r="I103" s="496"/>
      <c r="J103" s="496"/>
      <c r="K103" s="496"/>
      <c r="L103" s="496"/>
      <c r="M103" s="495"/>
      <c r="N103" s="495"/>
      <c r="O103" s="495"/>
      <c r="P103" s="495"/>
      <c r="Q103" s="495"/>
      <c r="R103" s="495"/>
      <c r="S103" s="495"/>
      <c r="T103" s="495"/>
      <c r="U103" s="495"/>
      <c r="V103" s="495"/>
      <c r="W103" s="495"/>
      <c r="X103" s="495"/>
      <c r="Y103" s="495"/>
      <c r="Z103" s="496"/>
      <c r="AA103" s="500"/>
      <c r="AB103" s="496"/>
      <c r="AC103" s="501"/>
      <c r="AD103" s="500"/>
      <c r="AE103" s="496"/>
      <c r="AF103" s="496"/>
      <c r="AG103" s="496"/>
      <c r="AH103" s="498"/>
      <c r="AI103" s="502"/>
      <c r="AK103" s="487"/>
      <c r="AL103" s="495"/>
      <c r="AM103" s="495"/>
      <c r="AN103" s="495"/>
      <c r="AO103" s="495"/>
      <c r="AP103" s="495"/>
      <c r="AQ103" s="495"/>
      <c r="AR103" s="496"/>
      <c r="AS103" s="496"/>
      <c r="AT103" s="498"/>
      <c r="AU103" s="498"/>
    </row>
    <row r="104" s="411" customFormat="1" spans="1:47">
      <c r="A104" s="493"/>
      <c r="B104" s="494"/>
      <c r="C104" s="495"/>
      <c r="D104" s="496"/>
      <c r="E104" s="497"/>
      <c r="F104" s="498"/>
      <c r="G104" s="499"/>
      <c r="H104" s="496"/>
      <c r="I104" s="496"/>
      <c r="J104" s="496"/>
      <c r="K104" s="496"/>
      <c r="L104" s="496"/>
      <c r="M104" s="495"/>
      <c r="N104" s="495"/>
      <c r="O104" s="495"/>
      <c r="P104" s="495"/>
      <c r="Q104" s="495"/>
      <c r="R104" s="495"/>
      <c r="S104" s="495"/>
      <c r="T104" s="495"/>
      <c r="U104" s="495"/>
      <c r="V104" s="495"/>
      <c r="W104" s="495"/>
      <c r="X104" s="495"/>
      <c r="Y104" s="495"/>
      <c r="Z104" s="496"/>
      <c r="AA104" s="500"/>
      <c r="AB104" s="496"/>
      <c r="AC104" s="501"/>
      <c r="AD104" s="500"/>
      <c r="AE104" s="496"/>
      <c r="AF104" s="496"/>
      <c r="AG104" s="496"/>
      <c r="AH104" s="498"/>
      <c r="AI104" s="502"/>
      <c r="AK104" s="487"/>
      <c r="AL104" s="495"/>
      <c r="AM104" s="495"/>
      <c r="AN104" s="495"/>
      <c r="AO104" s="495"/>
      <c r="AP104" s="495"/>
      <c r="AQ104" s="495"/>
      <c r="AR104" s="496"/>
      <c r="AS104" s="496"/>
      <c r="AT104" s="498"/>
      <c r="AU104" s="498"/>
    </row>
    <row r="105" s="411" customFormat="1" spans="1:47">
      <c r="A105" s="493"/>
      <c r="B105" s="494"/>
      <c r="C105" s="495"/>
      <c r="D105" s="496"/>
      <c r="E105" s="497"/>
      <c r="F105" s="498"/>
      <c r="G105" s="499"/>
      <c r="H105" s="496"/>
      <c r="I105" s="496"/>
      <c r="J105" s="496"/>
      <c r="K105" s="496"/>
      <c r="L105" s="496"/>
      <c r="M105" s="495"/>
      <c r="N105" s="495"/>
      <c r="O105" s="495"/>
      <c r="P105" s="495"/>
      <c r="Q105" s="495"/>
      <c r="R105" s="495"/>
      <c r="S105" s="495"/>
      <c r="T105" s="495"/>
      <c r="U105" s="495"/>
      <c r="V105" s="495"/>
      <c r="W105" s="495"/>
      <c r="X105" s="495"/>
      <c r="Y105" s="495"/>
      <c r="Z105" s="496"/>
      <c r="AA105" s="500"/>
      <c r="AB105" s="496"/>
      <c r="AC105" s="501"/>
      <c r="AD105" s="500"/>
      <c r="AE105" s="496"/>
      <c r="AF105" s="496"/>
      <c r="AG105" s="496"/>
      <c r="AH105" s="498"/>
      <c r="AI105" s="502"/>
      <c r="AK105" s="487"/>
      <c r="AL105" s="495"/>
      <c r="AM105" s="495"/>
      <c r="AN105" s="495"/>
      <c r="AO105" s="495"/>
      <c r="AP105" s="495"/>
      <c r="AQ105" s="495"/>
      <c r="AR105" s="496"/>
      <c r="AS105" s="496"/>
      <c r="AT105" s="498"/>
      <c r="AU105" s="498"/>
    </row>
    <row r="106" s="411" customFormat="1" spans="1:47">
      <c r="A106" s="493"/>
      <c r="B106" s="494"/>
      <c r="C106" s="495"/>
      <c r="D106" s="496"/>
      <c r="E106" s="497"/>
      <c r="F106" s="498"/>
      <c r="G106" s="499"/>
      <c r="H106" s="496"/>
      <c r="I106" s="496"/>
      <c r="J106" s="496"/>
      <c r="K106" s="496"/>
      <c r="L106" s="496"/>
      <c r="M106" s="495"/>
      <c r="N106" s="495"/>
      <c r="O106" s="495"/>
      <c r="P106" s="495"/>
      <c r="Q106" s="495"/>
      <c r="R106" s="495"/>
      <c r="S106" s="495"/>
      <c r="T106" s="495"/>
      <c r="U106" s="495"/>
      <c r="V106" s="495"/>
      <c r="W106" s="495"/>
      <c r="X106" s="495"/>
      <c r="Y106" s="495"/>
      <c r="Z106" s="496"/>
      <c r="AA106" s="500"/>
      <c r="AB106" s="496"/>
      <c r="AC106" s="501"/>
      <c r="AD106" s="500"/>
      <c r="AE106" s="496"/>
      <c r="AF106" s="496"/>
      <c r="AG106" s="496"/>
      <c r="AH106" s="498"/>
      <c r="AI106" s="502"/>
      <c r="AK106" s="487"/>
      <c r="AL106" s="495"/>
      <c r="AM106" s="495"/>
      <c r="AN106" s="495"/>
      <c r="AO106" s="495"/>
      <c r="AP106" s="495"/>
      <c r="AQ106" s="495"/>
      <c r="AR106" s="496"/>
      <c r="AS106" s="496"/>
      <c r="AT106" s="498"/>
      <c r="AU106" s="498"/>
    </row>
    <row r="107" s="411" customFormat="1" spans="1:47">
      <c r="A107" s="493"/>
      <c r="B107" s="494"/>
      <c r="C107" s="495"/>
      <c r="D107" s="496"/>
      <c r="E107" s="497"/>
      <c r="F107" s="498"/>
      <c r="G107" s="499"/>
      <c r="H107" s="496"/>
      <c r="I107" s="496"/>
      <c r="J107" s="496"/>
      <c r="K107" s="496"/>
      <c r="L107" s="496"/>
      <c r="M107" s="495"/>
      <c r="N107" s="495"/>
      <c r="O107" s="495"/>
      <c r="P107" s="495"/>
      <c r="Q107" s="495"/>
      <c r="R107" s="495"/>
      <c r="S107" s="495"/>
      <c r="T107" s="495"/>
      <c r="U107" s="495"/>
      <c r="V107" s="495"/>
      <c r="W107" s="495"/>
      <c r="X107" s="495"/>
      <c r="Y107" s="495"/>
      <c r="Z107" s="496"/>
      <c r="AA107" s="500"/>
      <c r="AB107" s="496"/>
      <c r="AC107" s="501"/>
      <c r="AD107" s="500"/>
      <c r="AE107" s="496"/>
      <c r="AF107" s="496"/>
      <c r="AG107" s="496"/>
      <c r="AH107" s="498"/>
      <c r="AI107" s="502"/>
      <c r="AK107" s="487"/>
      <c r="AL107" s="495"/>
      <c r="AM107" s="495"/>
      <c r="AN107" s="495"/>
      <c r="AO107" s="495"/>
      <c r="AP107" s="495"/>
      <c r="AQ107" s="495"/>
      <c r="AR107" s="496"/>
      <c r="AS107" s="496"/>
      <c r="AT107" s="498"/>
      <c r="AU107" s="498"/>
    </row>
    <row r="108" s="411" customFormat="1" spans="1:47">
      <c r="A108" s="493"/>
      <c r="B108" s="494"/>
      <c r="C108" s="495"/>
      <c r="D108" s="496"/>
      <c r="E108" s="497"/>
      <c r="F108" s="498"/>
      <c r="G108" s="499"/>
      <c r="H108" s="496"/>
      <c r="I108" s="496"/>
      <c r="J108" s="496"/>
      <c r="K108" s="496"/>
      <c r="L108" s="496"/>
      <c r="M108" s="495"/>
      <c r="N108" s="495"/>
      <c r="O108" s="495"/>
      <c r="P108" s="495"/>
      <c r="Q108" s="495"/>
      <c r="R108" s="495"/>
      <c r="S108" s="495"/>
      <c r="T108" s="495"/>
      <c r="U108" s="495"/>
      <c r="V108" s="495"/>
      <c r="W108" s="495"/>
      <c r="X108" s="495"/>
      <c r="Y108" s="495"/>
      <c r="Z108" s="496"/>
      <c r="AA108" s="500"/>
      <c r="AB108" s="496"/>
      <c r="AC108" s="501"/>
      <c r="AD108" s="500"/>
      <c r="AE108" s="496"/>
      <c r="AF108" s="496"/>
      <c r="AG108" s="496"/>
      <c r="AH108" s="498"/>
      <c r="AI108" s="502"/>
      <c r="AK108" s="487"/>
      <c r="AL108" s="495"/>
      <c r="AM108" s="495"/>
      <c r="AN108" s="495"/>
      <c r="AO108" s="495"/>
      <c r="AP108" s="495"/>
      <c r="AQ108" s="495"/>
      <c r="AR108" s="496"/>
      <c r="AS108" s="496"/>
      <c r="AT108" s="498"/>
      <c r="AU108" s="498"/>
    </row>
    <row r="109" s="411" customFormat="1" spans="1:47">
      <c r="A109" s="493"/>
      <c r="B109" s="494"/>
      <c r="C109" s="495"/>
      <c r="D109" s="496"/>
      <c r="E109" s="497"/>
      <c r="F109" s="498"/>
      <c r="G109" s="499"/>
      <c r="H109" s="496"/>
      <c r="I109" s="496"/>
      <c r="J109" s="496"/>
      <c r="K109" s="496"/>
      <c r="L109" s="496"/>
      <c r="M109" s="495"/>
      <c r="N109" s="495"/>
      <c r="O109" s="495"/>
      <c r="P109" s="495"/>
      <c r="Q109" s="495"/>
      <c r="R109" s="495"/>
      <c r="S109" s="495"/>
      <c r="T109" s="495"/>
      <c r="U109" s="495"/>
      <c r="V109" s="495"/>
      <c r="W109" s="495"/>
      <c r="X109" s="495"/>
      <c r="Y109" s="495"/>
      <c r="Z109" s="496"/>
      <c r="AA109" s="500"/>
      <c r="AB109" s="496"/>
      <c r="AC109" s="501"/>
      <c r="AD109" s="500"/>
      <c r="AE109" s="496"/>
      <c r="AF109" s="496"/>
      <c r="AG109" s="496"/>
      <c r="AH109" s="498"/>
      <c r="AI109" s="502"/>
      <c r="AK109" s="487"/>
      <c r="AL109" s="495"/>
      <c r="AM109" s="495"/>
      <c r="AN109" s="495"/>
      <c r="AO109" s="495"/>
      <c r="AP109" s="495"/>
      <c r="AQ109" s="495"/>
      <c r="AR109" s="496"/>
      <c r="AS109" s="496"/>
      <c r="AT109" s="498"/>
      <c r="AU109" s="498"/>
    </row>
    <row r="110" s="411" customFormat="1" spans="1:47">
      <c r="A110" s="493"/>
      <c r="B110" s="494"/>
      <c r="C110" s="495"/>
      <c r="D110" s="496"/>
      <c r="E110" s="497"/>
      <c r="F110" s="498"/>
      <c r="G110" s="499"/>
      <c r="H110" s="496"/>
      <c r="I110" s="496"/>
      <c r="J110" s="496"/>
      <c r="K110" s="496"/>
      <c r="L110" s="496"/>
      <c r="M110" s="495"/>
      <c r="N110" s="495"/>
      <c r="O110" s="495"/>
      <c r="P110" s="495"/>
      <c r="Q110" s="495"/>
      <c r="R110" s="495"/>
      <c r="S110" s="495"/>
      <c r="T110" s="495"/>
      <c r="U110" s="495"/>
      <c r="V110" s="495"/>
      <c r="W110" s="495"/>
      <c r="X110" s="495"/>
      <c r="Y110" s="495"/>
      <c r="Z110" s="496"/>
      <c r="AA110" s="500"/>
      <c r="AB110" s="496"/>
      <c r="AC110" s="501"/>
      <c r="AD110" s="500"/>
      <c r="AE110" s="496"/>
      <c r="AF110" s="496"/>
      <c r="AG110" s="496"/>
      <c r="AH110" s="498"/>
      <c r="AI110" s="502"/>
      <c r="AK110" s="487"/>
      <c r="AL110" s="495"/>
      <c r="AM110" s="495"/>
      <c r="AN110" s="495"/>
      <c r="AO110" s="495"/>
      <c r="AP110" s="495"/>
      <c r="AQ110" s="495"/>
      <c r="AR110" s="496"/>
      <c r="AS110" s="496"/>
      <c r="AT110" s="498"/>
      <c r="AU110" s="498"/>
    </row>
    <row r="111" s="411" customFormat="1" spans="1:47">
      <c r="A111" s="493"/>
      <c r="B111" s="494"/>
      <c r="C111" s="495"/>
      <c r="D111" s="496"/>
      <c r="E111" s="497"/>
      <c r="F111" s="498"/>
      <c r="G111" s="499"/>
      <c r="H111" s="496"/>
      <c r="I111" s="496"/>
      <c r="J111" s="496"/>
      <c r="K111" s="496"/>
      <c r="L111" s="496"/>
      <c r="M111" s="495"/>
      <c r="N111" s="495"/>
      <c r="O111" s="495"/>
      <c r="P111" s="495"/>
      <c r="Q111" s="495"/>
      <c r="R111" s="495"/>
      <c r="S111" s="495"/>
      <c r="T111" s="495"/>
      <c r="U111" s="495"/>
      <c r="V111" s="495"/>
      <c r="W111" s="495"/>
      <c r="X111" s="495"/>
      <c r="Y111" s="495"/>
      <c r="Z111" s="496"/>
      <c r="AA111" s="500"/>
      <c r="AB111" s="496"/>
      <c r="AC111" s="501"/>
      <c r="AD111" s="500"/>
      <c r="AE111" s="496"/>
      <c r="AF111" s="496"/>
      <c r="AG111" s="496"/>
      <c r="AH111" s="498"/>
      <c r="AI111" s="502"/>
      <c r="AK111" s="487"/>
      <c r="AL111" s="495"/>
      <c r="AM111" s="495"/>
      <c r="AN111" s="495"/>
      <c r="AO111" s="495"/>
      <c r="AP111" s="495"/>
      <c r="AQ111" s="495"/>
      <c r="AR111" s="496"/>
      <c r="AS111" s="496"/>
      <c r="AT111" s="498"/>
      <c r="AU111" s="498"/>
    </row>
    <row r="112" s="411" customFormat="1" spans="1:47">
      <c r="A112" s="493"/>
      <c r="B112" s="494"/>
      <c r="C112" s="495"/>
      <c r="D112" s="496"/>
      <c r="E112" s="497"/>
      <c r="F112" s="498"/>
      <c r="G112" s="499"/>
      <c r="H112" s="496"/>
      <c r="I112" s="496"/>
      <c r="J112" s="496"/>
      <c r="K112" s="496"/>
      <c r="L112" s="496"/>
      <c r="M112" s="495"/>
      <c r="N112" s="495"/>
      <c r="O112" s="495"/>
      <c r="P112" s="495"/>
      <c r="Q112" s="495"/>
      <c r="R112" s="495"/>
      <c r="S112" s="495"/>
      <c r="T112" s="495"/>
      <c r="U112" s="495"/>
      <c r="V112" s="495"/>
      <c r="W112" s="495"/>
      <c r="X112" s="495"/>
      <c r="Y112" s="495"/>
      <c r="Z112" s="496"/>
      <c r="AA112" s="500"/>
      <c r="AB112" s="496"/>
      <c r="AC112" s="501"/>
      <c r="AD112" s="500"/>
      <c r="AE112" s="496"/>
      <c r="AF112" s="496"/>
      <c r="AG112" s="496"/>
      <c r="AH112" s="498"/>
      <c r="AI112" s="502"/>
      <c r="AK112" s="487"/>
      <c r="AL112" s="495"/>
      <c r="AM112" s="495"/>
      <c r="AN112" s="495"/>
      <c r="AO112" s="495"/>
      <c r="AP112" s="495"/>
      <c r="AQ112" s="495"/>
      <c r="AR112" s="496"/>
      <c r="AS112" s="496"/>
      <c r="AT112" s="498"/>
      <c r="AU112" s="498"/>
    </row>
    <row r="113" s="411" customFormat="1" spans="1:47">
      <c r="A113" s="493"/>
      <c r="B113" s="494"/>
      <c r="C113" s="495"/>
      <c r="D113" s="496"/>
      <c r="E113" s="497"/>
      <c r="F113" s="498"/>
      <c r="G113" s="499"/>
      <c r="H113" s="496"/>
      <c r="I113" s="496"/>
      <c r="J113" s="496"/>
      <c r="K113" s="496"/>
      <c r="L113" s="496"/>
      <c r="M113" s="495"/>
      <c r="N113" s="495"/>
      <c r="O113" s="495"/>
      <c r="P113" s="495"/>
      <c r="Q113" s="495"/>
      <c r="R113" s="495"/>
      <c r="S113" s="495"/>
      <c r="T113" s="495"/>
      <c r="U113" s="495"/>
      <c r="V113" s="495"/>
      <c r="W113" s="495"/>
      <c r="X113" s="495"/>
      <c r="Y113" s="495"/>
      <c r="Z113" s="496"/>
      <c r="AA113" s="500"/>
      <c r="AB113" s="496"/>
      <c r="AC113" s="501"/>
      <c r="AD113" s="500"/>
      <c r="AE113" s="496"/>
      <c r="AF113" s="496"/>
      <c r="AG113" s="496"/>
      <c r="AH113" s="498"/>
      <c r="AI113" s="502"/>
      <c r="AK113" s="487"/>
      <c r="AL113" s="495"/>
      <c r="AM113" s="495"/>
      <c r="AN113" s="495"/>
      <c r="AO113" s="495"/>
      <c r="AP113" s="495"/>
      <c r="AQ113" s="495"/>
      <c r="AR113" s="496"/>
      <c r="AS113" s="496"/>
      <c r="AT113" s="498"/>
      <c r="AU113" s="498"/>
    </row>
    <row r="114" s="411" customFormat="1" spans="1:47">
      <c r="A114" s="493"/>
      <c r="B114" s="494"/>
      <c r="C114" s="495"/>
      <c r="D114" s="496"/>
      <c r="E114" s="497"/>
      <c r="F114" s="498"/>
      <c r="G114" s="499"/>
      <c r="H114" s="496"/>
      <c r="I114" s="496"/>
      <c r="J114" s="496"/>
      <c r="K114" s="496"/>
      <c r="L114" s="496"/>
      <c r="M114" s="495"/>
      <c r="N114" s="495"/>
      <c r="O114" s="495"/>
      <c r="P114" s="495"/>
      <c r="Q114" s="495"/>
      <c r="R114" s="495"/>
      <c r="S114" s="495"/>
      <c r="T114" s="495"/>
      <c r="U114" s="495"/>
      <c r="V114" s="495"/>
      <c r="W114" s="495"/>
      <c r="X114" s="495"/>
      <c r="Y114" s="495"/>
      <c r="Z114" s="496"/>
      <c r="AA114" s="500"/>
      <c r="AB114" s="496"/>
      <c r="AC114" s="501"/>
      <c r="AD114" s="500"/>
      <c r="AE114" s="496"/>
      <c r="AF114" s="496"/>
      <c r="AG114" s="496"/>
      <c r="AH114" s="498"/>
      <c r="AI114" s="502"/>
      <c r="AK114" s="487"/>
      <c r="AL114" s="495"/>
      <c r="AM114" s="495"/>
      <c r="AN114" s="495"/>
      <c r="AO114" s="495"/>
      <c r="AP114" s="495"/>
      <c r="AQ114" s="495"/>
      <c r="AR114" s="496"/>
      <c r="AS114" s="496"/>
      <c r="AT114" s="498"/>
      <c r="AU114" s="498"/>
    </row>
    <row r="115" s="411" customFormat="1" spans="1:47">
      <c r="A115" s="493"/>
      <c r="B115" s="494"/>
      <c r="C115" s="495"/>
      <c r="D115" s="496"/>
      <c r="E115" s="497"/>
      <c r="F115" s="498"/>
      <c r="G115" s="499"/>
      <c r="H115" s="496"/>
      <c r="I115" s="496"/>
      <c r="J115" s="496"/>
      <c r="K115" s="496"/>
      <c r="L115" s="496"/>
      <c r="M115" s="495"/>
      <c r="N115" s="495"/>
      <c r="O115" s="495"/>
      <c r="P115" s="495"/>
      <c r="Q115" s="495"/>
      <c r="R115" s="495"/>
      <c r="S115" s="495"/>
      <c r="T115" s="495"/>
      <c r="U115" s="495"/>
      <c r="V115" s="495"/>
      <c r="W115" s="495"/>
      <c r="X115" s="495"/>
      <c r="Y115" s="495"/>
      <c r="Z115" s="496"/>
      <c r="AA115" s="500"/>
      <c r="AB115" s="496"/>
      <c r="AC115" s="501"/>
      <c r="AD115" s="500"/>
      <c r="AE115" s="496"/>
      <c r="AF115" s="496"/>
      <c r="AG115" s="496"/>
      <c r="AH115" s="498"/>
      <c r="AI115" s="502"/>
      <c r="AK115" s="487"/>
      <c r="AL115" s="495"/>
      <c r="AM115" s="495"/>
      <c r="AN115" s="495"/>
      <c r="AO115" s="495"/>
      <c r="AP115" s="495"/>
      <c r="AQ115" s="495"/>
      <c r="AR115" s="496"/>
      <c r="AS115" s="496"/>
      <c r="AT115" s="498"/>
      <c r="AU115" s="498"/>
    </row>
    <row r="116" s="411" customFormat="1" spans="1:47">
      <c r="A116" s="493"/>
      <c r="B116" s="494"/>
      <c r="C116" s="495"/>
      <c r="D116" s="496"/>
      <c r="E116" s="497"/>
      <c r="F116" s="498"/>
      <c r="G116" s="499"/>
      <c r="H116" s="496"/>
      <c r="I116" s="496"/>
      <c r="J116" s="496"/>
      <c r="K116" s="496"/>
      <c r="L116" s="496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5"/>
      <c r="Z116" s="496"/>
      <c r="AA116" s="500"/>
      <c r="AB116" s="496"/>
      <c r="AC116" s="501"/>
      <c r="AD116" s="500"/>
      <c r="AE116" s="496"/>
      <c r="AF116" s="496"/>
      <c r="AG116" s="496"/>
      <c r="AH116" s="498"/>
      <c r="AI116" s="502"/>
      <c r="AK116" s="487"/>
      <c r="AL116" s="495"/>
      <c r="AM116" s="495"/>
      <c r="AN116" s="495"/>
      <c r="AO116" s="495"/>
      <c r="AP116" s="495"/>
      <c r="AQ116" s="495"/>
      <c r="AR116" s="496"/>
      <c r="AS116" s="496"/>
      <c r="AT116" s="498"/>
      <c r="AU116" s="498"/>
    </row>
    <row r="117" s="411" customFormat="1" spans="1:47">
      <c r="A117" s="493"/>
      <c r="B117" s="494"/>
      <c r="C117" s="495"/>
      <c r="D117" s="496"/>
      <c r="E117" s="497"/>
      <c r="F117" s="498"/>
      <c r="G117" s="499"/>
      <c r="H117" s="496"/>
      <c r="I117" s="496"/>
      <c r="J117" s="496"/>
      <c r="K117" s="496"/>
      <c r="L117" s="496"/>
      <c r="M117" s="495"/>
      <c r="N117" s="495"/>
      <c r="O117" s="495"/>
      <c r="P117" s="495"/>
      <c r="Q117" s="495"/>
      <c r="R117" s="495"/>
      <c r="S117" s="495"/>
      <c r="T117" s="495"/>
      <c r="U117" s="495"/>
      <c r="V117" s="495"/>
      <c r="W117" s="495"/>
      <c r="X117" s="495"/>
      <c r="Y117" s="495"/>
      <c r="Z117" s="496"/>
      <c r="AA117" s="500"/>
      <c r="AB117" s="496"/>
      <c r="AC117" s="501"/>
      <c r="AD117" s="500"/>
      <c r="AE117" s="496"/>
      <c r="AF117" s="496"/>
      <c r="AG117" s="496"/>
      <c r="AH117" s="498"/>
      <c r="AI117" s="502"/>
      <c r="AK117" s="487"/>
      <c r="AL117" s="495"/>
      <c r="AM117" s="495"/>
      <c r="AN117" s="495"/>
      <c r="AO117" s="495"/>
      <c r="AP117" s="495"/>
      <c r="AQ117" s="495"/>
      <c r="AR117" s="496"/>
      <c r="AS117" s="496"/>
      <c r="AT117" s="498"/>
      <c r="AU117" s="498"/>
    </row>
    <row r="118" s="411" customFormat="1" spans="1:47">
      <c r="A118" s="493"/>
      <c r="B118" s="494"/>
      <c r="C118" s="495"/>
      <c r="D118" s="496"/>
      <c r="E118" s="497"/>
      <c r="F118" s="498"/>
      <c r="G118" s="499"/>
      <c r="H118" s="496"/>
      <c r="I118" s="496"/>
      <c r="J118" s="496"/>
      <c r="K118" s="496"/>
      <c r="L118" s="496"/>
      <c r="M118" s="495"/>
      <c r="N118" s="495"/>
      <c r="O118" s="495"/>
      <c r="P118" s="495"/>
      <c r="Q118" s="495"/>
      <c r="R118" s="495"/>
      <c r="S118" s="495"/>
      <c r="T118" s="495"/>
      <c r="U118" s="495"/>
      <c r="V118" s="495"/>
      <c r="W118" s="495"/>
      <c r="X118" s="495"/>
      <c r="Y118" s="495"/>
      <c r="Z118" s="496"/>
      <c r="AA118" s="500"/>
      <c r="AB118" s="496"/>
      <c r="AC118" s="501"/>
      <c r="AD118" s="500"/>
      <c r="AE118" s="496"/>
      <c r="AF118" s="496"/>
      <c r="AG118" s="496"/>
      <c r="AH118" s="498"/>
      <c r="AI118" s="502"/>
      <c r="AK118" s="487"/>
      <c r="AL118" s="495"/>
      <c r="AM118" s="495"/>
      <c r="AN118" s="495"/>
      <c r="AO118" s="495"/>
      <c r="AP118" s="495"/>
      <c r="AQ118" s="495"/>
      <c r="AR118" s="496"/>
      <c r="AS118" s="496"/>
      <c r="AT118" s="498"/>
      <c r="AU118" s="498"/>
    </row>
    <row r="119" s="411" customFormat="1" spans="1:47">
      <c r="A119" s="493"/>
      <c r="B119" s="494"/>
      <c r="C119" s="495"/>
      <c r="D119" s="496"/>
      <c r="E119" s="497"/>
      <c r="F119" s="498"/>
      <c r="G119" s="499"/>
      <c r="H119" s="496"/>
      <c r="I119" s="496"/>
      <c r="J119" s="496"/>
      <c r="K119" s="496"/>
      <c r="L119" s="496"/>
      <c r="M119" s="495"/>
      <c r="N119" s="495"/>
      <c r="O119" s="495"/>
      <c r="P119" s="495"/>
      <c r="Q119" s="495"/>
      <c r="R119" s="495"/>
      <c r="S119" s="495"/>
      <c r="T119" s="495"/>
      <c r="U119" s="495"/>
      <c r="V119" s="495"/>
      <c r="W119" s="495"/>
      <c r="X119" s="495"/>
      <c r="Y119" s="495"/>
      <c r="Z119" s="496"/>
      <c r="AA119" s="500"/>
      <c r="AB119" s="496"/>
      <c r="AC119" s="501"/>
      <c r="AD119" s="500"/>
      <c r="AE119" s="496"/>
      <c r="AF119" s="496"/>
      <c r="AG119" s="496"/>
      <c r="AH119" s="498"/>
      <c r="AI119" s="502"/>
      <c r="AK119" s="487"/>
      <c r="AL119" s="495"/>
      <c r="AM119" s="495"/>
      <c r="AN119" s="495"/>
      <c r="AO119" s="495"/>
      <c r="AP119" s="495"/>
      <c r="AQ119" s="495"/>
      <c r="AR119" s="496"/>
      <c r="AS119" s="496"/>
      <c r="AT119" s="498"/>
      <c r="AU119" s="498"/>
    </row>
    <row r="120" s="411" customFormat="1" spans="1:47">
      <c r="A120" s="493"/>
      <c r="B120" s="494"/>
      <c r="C120" s="495"/>
      <c r="D120" s="496"/>
      <c r="E120" s="497"/>
      <c r="F120" s="498"/>
      <c r="G120" s="499"/>
      <c r="H120" s="496"/>
      <c r="I120" s="496"/>
      <c r="J120" s="496"/>
      <c r="K120" s="496"/>
      <c r="L120" s="496"/>
      <c r="M120" s="495"/>
      <c r="N120" s="495"/>
      <c r="O120" s="495"/>
      <c r="P120" s="495"/>
      <c r="Q120" s="495"/>
      <c r="R120" s="495"/>
      <c r="S120" s="495"/>
      <c r="T120" s="495"/>
      <c r="U120" s="495"/>
      <c r="V120" s="495"/>
      <c r="W120" s="495"/>
      <c r="X120" s="495"/>
      <c r="Y120" s="495"/>
      <c r="Z120" s="496"/>
      <c r="AA120" s="500"/>
      <c r="AB120" s="496"/>
      <c r="AC120" s="501"/>
      <c r="AD120" s="500"/>
      <c r="AE120" s="496"/>
      <c r="AF120" s="496"/>
      <c r="AG120" s="496"/>
      <c r="AH120" s="498"/>
      <c r="AI120" s="502"/>
      <c r="AK120" s="487"/>
      <c r="AL120" s="495"/>
      <c r="AM120" s="495"/>
      <c r="AN120" s="495"/>
      <c r="AO120" s="495"/>
      <c r="AP120" s="495"/>
      <c r="AQ120" s="495"/>
      <c r="AR120" s="496"/>
      <c r="AS120" s="496"/>
      <c r="AT120" s="498"/>
      <c r="AU120" s="498"/>
    </row>
    <row r="121" s="411" customFormat="1" spans="1:47">
      <c r="A121" s="493"/>
      <c r="B121" s="494"/>
      <c r="C121" s="495"/>
      <c r="D121" s="496"/>
      <c r="E121" s="497"/>
      <c r="F121" s="498"/>
      <c r="G121" s="499"/>
      <c r="H121" s="496"/>
      <c r="I121" s="496"/>
      <c r="J121" s="496"/>
      <c r="K121" s="496"/>
      <c r="L121" s="496"/>
      <c r="M121" s="495"/>
      <c r="N121" s="495"/>
      <c r="O121" s="495"/>
      <c r="P121" s="495"/>
      <c r="Q121" s="495"/>
      <c r="R121" s="495"/>
      <c r="S121" s="495"/>
      <c r="T121" s="495"/>
      <c r="U121" s="495"/>
      <c r="V121" s="495"/>
      <c r="W121" s="495"/>
      <c r="X121" s="495"/>
      <c r="Y121" s="495"/>
      <c r="Z121" s="496"/>
      <c r="AA121" s="500"/>
      <c r="AB121" s="496"/>
      <c r="AC121" s="501"/>
      <c r="AD121" s="500"/>
      <c r="AE121" s="496"/>
      <c r="AF121" s="496"/>
      <c r="AG121" s="496"/>
      <c r="AH121" s="498"/>
      <c r="AI121" s="502"/>
      <c r="AK121" s="487"/>
      <c r="AL121" s="495"/>
      <c r="AM121" s="495"/>
      <c r="AN121" s="495"/>
      <c r="AO121" s="495"/>
      <c r="AP121" s="495"/>
      <c r="AQ121" s="495"/>
      <c r="AR121" s="496"/>
      <c r="AS121" s="496"/>
      <c r="AT121" s="498"/>
      <c r="AU121" s="498"/>
    </row>
    <row r="122" s="411" customFormat="1" spans="1:47">
      <c r="A122" s="493"/>
      <c r="B122" s="494"/>
      <c r="C122" s="495"/>
      <c r="D122" s="496"/>
      <c r="E122" s="497"/>
      <c r="F122" s="498"/>
      <c r="G122" s="499"/>
      <c r="H122" s="496"/>
      <c r="I122" s="496"/>
      <c r="J122" s="496"/>
      <c r="K122" s="496"/>
      <c r="L122" s="496"/>
      <c r="M122" s="495"/>
      <c r="N122" s="495"/>
      <c r="O122" s="495"/>
      <c r="P122" s="495"/>
      <c r="Q122" s="495"/>
      <c r="R122" s="495"/>
      <c r="S122" s="495"/>
      <c r="T122" s="495"/>
      <c r="U122" s="495"/>
      <c r="V122" s="495"/>
      <c r="W122" s="495"/>
      <c r="X122" s="495"/>
      <c r="Y122" s="495"/>
      <c r="Z122" s="496"/>
      <c r="AA122" s="500"/>
      <c r="AB122" s="496"/>
      <c r="AC122" s="501"/>
      <c r="AD122" s="500"/>
      <c r="AE122" s="496"/>
      <c r="AF122" s="496"/>
      <c r="AG122" s="496"/>
      <c r="AH122" s="498"/>
      <c r="AI122" s="502"/>
      <c r="AK122" s="487"/>
      <c r="AL122" s="495"/>
      <c r="AM122" s="495"/>
      <c r="AN122" s="495"/>
      <c r="AO122" s="495"/>
      <c r="AP122" s="495"/>
      <c r="AQ122" s="495"/>
      <c r="AR122" s="496"/>
      <c r="AS122" s="496"/>
      <c r="AT122" s="498"/>
      <c r="AU122" s="498"/>
    </row>
    <row r="123" s="411" customFormat="1" spans="1:47">
      <c r="A123" s="493"/>
      <c r="B123" s="494"/>
      <c r="C123" s="495"/>
      <c r="D123" s="496"/>
      <c r="E123" s="497"/>
      <c r="F123" s="498"/>
      <c r="G123" s="499"/>
      <c r="H123" s="496"/>
      <c r="I123" s="496"/>
      <c r="J123" s="496"/>
      <c r="K123" s="496"/>
      <c r="L123" s="496"/>
      <c r="M123" s="495"/>
      <c r="N123" s="495"/>
      <c r="O123" s="495"/>
      <c r="P123" s="495"/>
      <c r="Q123" s="495"/>
      <c r="R123" s="495"/>
      <c r="S123" s="495"/>
      <c r="T123" s="495"/>
      <c r="U123" s="495"/>
      <c r="V123" s="495"/>
      <c r="W123" s="495"/>
      <c r="X123" s="495"/>
      <c r="Y123" s="495"/>
      <c r="Z123" s="496"/>
      <c r="AA123" s="500"/>
      <c r="AB123" s="496"/>
      <c r="AC123" s="501"/>
      <c r="AD123" s="500"/>
      <c r="AE123" s="496"/>
      <c r="AF123" s="496"/>
      <c r="AG123" s="496"/>
      <c r="AH123" s="498"/>
      <c r="AI123" s="502"/>
      <c r="AK123" s="487"/>
      <c r="AL123" s="495"/>
      <c r="AM123" s="495"/>
      <c r="AN123" s="495"/>
      <c r="AO123" s="495"/>
      <c r="AP123" s="495"/>
      <c r="AQ123" s="495"/>
      <c r="AR123" s="496"/>
      <c r="AS123" s="496"/>
      <c r="AT123" s="498"/>
      <c r="AU123" s="498"/>
    </row>
    <row r="124" s="411" customFormat="1" spans="1:47">
      <c r="A124" s="493"/>
      <c r="B124" s="494"/>
      <c r="C124" s="495"/>
      <c r="D124" s="496"/>
      <c r="E124" s="497"/>
      <c r="F124" s="498"/>
      <c r="G124" s="499"/>
      <c r="H124" s="496"/>
      <c r="I124" s="496"/>
      <c r="J124" s="496"/>
      <c r="K124" s="496"/>
      <c r="L124" s="496"/>
      <c r="M124" s="495"/>
      <c r="N124" s="495"/>
      <c r="O124" s="495"/>
      <c r="P124" s="495"/>
      <c r="Q124" s="495"/>
      <c r="R124" s="495"/>
      <c r="S124" s="495"/>
      <c r="T124" s="495"/>
      <c r="U124" s="495"/>
      <c r="V124" s="495"/>
      <c r="W124" s="495"/>
      <c r="X124" s="495"/>
      <c r="Y124" s="495"/>
      <c r="Z124" s="496"/>
      <c r="AA124" s="500"/>
      <c r="AB124" s="496"/>
      <c r="AC124" s="501"/>
      <c r="AD124" s="500"/>
      <c r="AE124" s="496"/>
      <c r="AF124" s="496"/>
      <c r="AG124" s="496"/>
      <c r="AH124" s="498"/>
      <c r="AI124" s="502"/>
      <c r="AK124" s="487"/>
      <c r="AL124" s="495"/>
      <c r="AM124" s="495"/>
      <c r="AN124" s="495"/>
      <c r="AO124" s="495"/>
      <c r="AP124" s="495"/>
      <c r="AQ124" s="495"/>
      <c r="AR124" s="496"/>
      <c r="AS124" s="496"/>
      <c r="AT124" s="498"/>
      <c r="AU124" s="498"/>
    </row>
    <row r="125" s="411" customFormat="1" spans="1:47">
      <c r="A125" s="493"/>
      <c r="B125" s="494"/>
      <c r="C125" s="495"/>
      <c r="D125" s="496"/>
      <c r="E125" s="497"/>
      <c r="F125" s="498"/>
      <c r="G125" s="499"/>
      <c r="H125" s="496"/>
      <c r="I125" s="496"/>
      <c r="J125" s="496"/>
      <c r="K125" s="496"/>
      <c r="L125" s="496"/>
      <c r="M125" s="495"/>
      <c r="N125" s="495"/>
      <c r="O125" s="495"/>
      <c r="P125" s="495"/>
      <c r="Q125" s="495"/>
      <c r="R125" s="495"/>
      <c r="S125" s="495"/>
      <c r="T125" s="495"/>
      <c r="U125" s="495"/>
      <c r="V125" s="495"/>
      <c r="W125" s="495"/>
      <c r="X125" s="495"/>
      <c r="Y125" s="495"/>
      <c r="Z125" s="496"/>
      <c r="AA125" s="500"/>
      <c r="AB125" s="496"/>
      <c r="AC125" s="501"/>
      <c r="AD125" s="500"/>
      <c r="AE125" s="496"/>
      <c r="AF125" s="496"/>
      <c r="AG125" s="496"/>
      <c r="AH125" s="498"/>
      <c r="AI125" s="502"/>
      <c r="AK125" s="487"/>
      <c r="AL125" s="495"/>
      <c r="AM125" s="495"/>
      <c r="AN125" s="495"/>
      <c r="AO125" s="495"/>
      <c r="AP125" s="495"/>
      <c r="AQ125" s="495"/>
      <c r="AR125" s="496"/>
      <c r="AS125" s="496"/>
      <c r="AT125" s="498"/>
      <c r="AU125" s="498"/>
    </row>
    <row r="126" s="411" customFormat="1" spans="1:47">
      <c r="A126" s="493"/>
      <c r="B126" s="494"/>
      <c r="C126" s="495"/>
      <c r="D126" s="496"/>
      <c r="E126" s="497"/>
      <c r="F126" s="498"/>
      <c r="G126" s="499"/>
      <c r="H126" s="496"/>
      <c r="I126" s="496"/>
      <c r="J126" s="496"/>
      <c r="K126" s="496"/>
      <c r="L126" s="496"/>
      <c r="M126" s="495"/>
      <c r="N126" s="495"/>
      <c r="O126" s="495"/>
      <c r="P126" s="495"/>
      <c r="Q126" s="495"/>
      <c r="R126" s="495"/>
      <c r="S126" s="495"/>
      <c r="T126" s="495"/>
      <c r="U126" s="495"/>
      <c r="V126" s="495"/>
      <c r="W126" s="495"/>
      <c r="X126" s="495"/>
      <c r="Y126" s="495"/>
      <c r="Z126" s="496"/>
      <c r="AA126" s="500"/>
      <c r="AB126" s="496"/>
      <c r="AC126" s="501"/>
      <c r="AD126" s="500"/>
      <c r="AE126" s="496"/>
      <c r="AF126" s="496"/>
      <c r="AG126" s="496"/>
      <c r="AH126" s="498"/>
      <c r="AI126" s="502"/>
      <c r="AK126" s="487"/>
      <c r="AL126" s="495"/>
      <c r="AM126" s="495"/>
      <c r="AN126" s="495"/>
      <c r="AO126" s="495"/>
      <c r="AP126" s="495"/>
      <c r="AQ126" s="495"/>
      <c r="AR126" s="496"/>
      <c r="AS126" s="496"/>
      <c r="AT126" s="498"/>
      <c r="AU126" s="498"/>
    </row>
    <row r="127" s="411" customFormat="1" spans="1:47">
      <c r="A127" s="493"/>
      <c r="B127" s="494"/>
      <c r="C127" s="495"/>
      <c r="D127" s="496"/>
      <c r="E127" s="497"/>
      <c r="F127" s="498"/>
      <c r="G127" s="499"/>
      <c r="H127" s="496"/>
      <c r="I127" s="496"/>
      <c r="J127" s="496"/>
      <c r="K127" s="496"/>
      <c r="L127" s="496"/>
      <c r="M127" s="495"/>
      <c r="N127" s="495"/>
      <c r="O127" s="495"/>
      <c r="P127" s="495"/>
      <c r="Q127" s="495"/>
      <c r="R127" s="495"/>
      <c r="S127" s="495"/>
      <c r="T127" s="495"/>
      <c r="U127" s="495"/>
      <c r="V127" s="495"/>
      <c r="W127" s="495"/>
      <c r="X127" s="495"/>
      <c r="Y127" s="495"/>
      <c r="Z127" s="496"/>
      <c r="AA127" s="500"/>
      <c r="AB127" s="496"/>
      <c r="AC127" s="501"/>
      <c r="AD127" s="500"/>
      <c r="AE127" s="496"/>
      <c r="AF127" s="496"/>
      <c r="AG127" s="496"/>
      <c r="AH127" s="498"/>
      <c r="AI127" s="502"/>
      <c r="AK127" s="487"/>
      <c r="AL127" s="495"/>
      <c r="AM127" s="495"/>
      <c r="AN127" s="495"/>
      <c r="AO127" s="495"/>
      <c r="AP127" s="495"/>
      <c r="AQ127" s="495"/>
      <c r="AR127" s="496"/>
      <c r="AS127" s="496"/>
      <c r="AT127" s="498"/>
      <c r="AU127" s="498"/>
    </row>
    <row r="128" s="411" customFormat="1" spans="1:47">
      <c r="A128" s="493"/>
      <c r="B128" s="494"/>
      <c r="C128" s="495"/>
      <c r="D128" s="496"/>
      <c r="E128" s="497"/>
      <c r="F128" s="498"/>
      <c r="G128" s="499"/>
      <c r="H128" s="496"/>
      <c r="I128" s="496"/>
      <c r="J128" s="496"/>
      <c r="K128" s="496"/>
      <c r="L128" s="496"/>
      <c r="M128" s="495"/>
      <c r="N128" s="495"/>
      <c r="O128" s="495"/>
      <c r="P128" s="495"/>
      <c r="Q128" s="495"/>
      <c r="R128" s="495"/>
      <c r="S128" s="495"/>
      <c r="T128" s="495"/>
      <c r="U128" s="495"/>
      <c r="V128" s="495"/>
      <c r="W128" s="495"/>
      <c r="X128" s="495"/>
      <c r="Y128" s="495"/>
      <c r="Z128" s="496"/>
      <c r="AA128" s="500"/>
      <c r="AB128" s="496"/>
      <c r="AC128" s="501"/>
      <c r="AD128" s="500"/>
      <c r="AE128" s="496"/>
      <c r="AF128" s="496"/>
      <c r="AG128" s="496"/>
      <c r="AH128" s="498"/>
      <c r="AI128" s="502"/>
      <c r="AK128" s="487"/>
      <c r="AL128" s="495"/>
      <c r="AM128" s="495"/>
      <c r="AN128" s="495"/>
      <c r="AO128" s="495"/>
      <c r="AP128" s="495"/>
      <c r="AQ128" s="495"/>
      <c r="AR128" s="496"/>
      <c r="AS128" s="496"/>
      <c r="AT128" s="498"/>
      <c r="AU128" s="498"/>
    </row>
    <row r="129" s="411" customFormat="1" spans="1:47">
      <c r="A129" s="493"/>
      <c r="B129" s="494"/>
      <c r="C129" s="495"/>
      <c r="D129" s="496"/>
      <c r="E129" s="497"/>
      <c r="F129" s="498"/>
      <c r="G129" s="499"/>
      <c r="H129" s="496"/>
      <c r="I129" s="496"/>
      <c r="J129" s="496"/>
      <c r="K129" s="496"/>
      <c r="L129" s="496"/>
      <c r="M129" s="495"/>
      <c r="N129" s="495"/>
      <c r="O129" s="495"/>
      <c r="P129" s="495"/>
      <c r="Q129" s="495"/>
      <c r="R129" s="495"/>
      <c r="S129" s="495"/>
      <c r="T129" s="495"/>
      <c r="U129" s="495"/>
      <c r="V129" s="495"/>
      <c r="W129" s="495"/>
      <c r="X129" s="495"/>
      <c r="Y129" s="495"/>
      <c r="Z129" s="496"/>
      <c r="AA129" s="500"/>
      <c r="AB129" s="496"/>
      <c r="AC129" s="501"/>
      <c r="AD129" s="500"/>
      <c r="AE129" s="496"/>
      <c r="AF129" s="496"/>
      <c r="AG129" s="496"/>
      <c r="AH129" s="498"/>
      <c r="AI129" s="502"/>
      <c r="AK129" s="487"/>
      <c r="AL129" s="495"/>
      <c r="AM129" s="495"/>
      <c r="AN129" s="495"/>
      <c r="AO129" s="495"/>
      <c r="AP129" s="495"/>
      <c r="AQ129" s="495"/>
      <c r="AR129" s="496"/>
      <c r="AS129" s="496"/>
      <c r="AT129" s="498"/>
      <c r="AU129" s="498"/>
    </row>
    <row r="130" s="411" customFormat="1" spans="1:47">
      <c r="A130" s="493"/>
      <c r="B130" s="494"/>
      <c r="C130" s="495"/>
      <c r="D130" s="496"/>
      <c r="E130" s="497"/>
      <c r="F130" s="498"/>
      <c r="G130" s="499"/>
      <c r="H130" s="496"/>
      <c r="I130" s="496"/>
      <c r="J130" s="496"/>
      <c r="K130" s="496"/>
      <c r="L130" s="496"/>
      <c r="M130" s="495"/>
      <c r="N130" s="495"/>
      <c r="O130" s="495"/>
      <c r="P130" s="495"/>
      <c r="Q130" s="495"/>
      <c r="R130" s="495"/>
      <c r="S130" s="495"/>
      <c r="T130" s="495"/>
      <c r="U130" s="495"/>
      <c r="V130" s="495"/>
      <c r="W130" s="495"/>
      <c r="X130" s="495"/>
      <c r="Y130" s="495"/>
      <c r="Z130" s="496"/>
      <c r="AA130" s="500"/>
      <c r="AB130" s="496"/>
      <c r="AC130" s="501"/>
      <c r="AD130" s="500"/>
      <c r="AE130" s="496"/>
      <c r="AF130" s="496"/>
      <c r="AG130" s="496"/>
      <c r="AH130" s="498"/>
      <c r="AI130" s="502"/>
      <c r="AK130" s="487"/>
      <c r="AL130" s="495"/>
      <c r="AM130" s="495"/>
      <c r="AN130" s="495"/>
      <c r="AO130" s="495"/>
      <c r="AP130" s="495"/>
      <c r="AQ130" s="495"/>
      <c r="AR130" s="496"/>
      <c r="AS130" s="496"/>
      <c r="AT130" s="498"/>
      <c r="AU130" s="498"/>
    </row>
    <row r="131" s="411" customFormat="1" spans="1:47">
      <c r="A131" s="493"/>
      <c r="B131" s="494"/>
      <c r="C131" s="495"/>
      <c r="D131" s="496"/>
      <c r="E131" s="497"/>
      <c r="F131" s="498"/>
      <c r="G131" s="499"/>
      <c r="H131" s="496"/>
      <c r="I131" s="496"/>
      <c r="J131" s="496"/>
      <c r="K131" s="496"/>
      <c r="L131" s="496"/>
      <c r="M131" s="495"/>
      <c r="N131" s="495"/>
      <c r="O131" s="495"/>
      <c r="P131" s="495"/>
      <c r="Q131" s="495"/>
      <c r="R131" s="495"/>
      <c r="S131" s="495"/>
      <c r="T131" s="495"/>
      <c r="U131" s="495"/>
      <c r="V131" s="495"/>
      <c r="W131" s="495"/>
      <c r="X131" s="495"/>
      <c r="Y131" s="495"/>
      <c r="Z131" s="496"/>
      <c r="AA131" s="500"/>
      <c r="AB131" s="496"/>
      <c r="AC131" s="501"/>
      <c r="AD131" s="500"/>
      <c r="AE131" s="496"/>
      <c r="AF131" s="496"/>
      <c r="AG131" s="496"/>
      <c r="AH131" s="498"/>
      <c r="AI131" s="502"/>
      <c r="AK131" s="487"/>
      <c r="AL131" s="495"/>
      <c r="AM131" s="495"/>
      <c r="AN131" s="495"/>
      <c r="AO131" s="495"/>
      <c r="AP131" s="495"/>
      <c r="AQ131" s="495"/>
      <c r="AR131" s="496"/>
      <c r="AS131" s="496"/>
      <c r="AT131" s="498"/>
      <c r="AU131" s="498"/>
    </row>
    <row r="132" s="411" customFormat="1" spans="1:47">
      <c r="A132" s="493"/>
      <c r="B132" s="494"/>
      <c r="C132" s="495"/>
      <c r="D132" s="496"/>
      <c r="E132" s="497"/>
      <c r="F132" s="498"/>
      <c r="G132" s="499"/>
      <c r="H132" s="496"/>
      <c r="I132" s="496"/>
      <c r="J132" s="496"/>
      <c r="K132" s="496"/>
      <c r="L132" s="496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6"/>
      <c r="AA132" s="500"/>
      <c r="AB132" s="496"/>
      <c r="AC132" s="501"/>
      <c r="AD132" s="500"/>
      <c r="AE132" s="496"/>
      <c r="AF132" s="496"/>
      <c r="AG132" s="496"/>
      <c r="AH132" s="498"/>
      <c r="AI132" s="502"/>
      <c r="AK132" s="487"/>
      <c r="AL132" s="495"/>
      <c r="AM132" s="495"/>
      <c r="AN132" s="495"/>
      <c r="AO132" s="495"/>
      <c r="AP132" s="495"/>
      <c r="AQ132" s="495"/>
      <c r="AR132" s="496"/>
      <c r="AS132" s="496"/>
      <c r="AT132" s="498"/>
      <c r="AU132" s="498"/>
    </row>
    <row r="133" s="411" customFormat="1" spans="1:47">
      <c r="A133" s="493"/>
      <c r="B133" s="494"/>
      <c r="C133" s="495"/>
      <c r="D133" s="496"/>
      <c r="E133" s="497"/>
      <c r="F133" s="498"/>
      <c r="G133" s="499"/>
      <c r="H133" s="496"/>
      <c r="I133" s="496"/>
      <c r="J133" s="496"/>
      <c r="K133" s="496"/>
      <c r="L133" s="496"/>
      <c r="M133" s="495"/>
      <c r="N133" s="495"/>
      <c r="O133" s="495"/>
      <c r="P133" s="495"/>
      <c r="Q133" s="495"/>
      <c r="R133" s="495"/>
      <c r="S133" s="495"/>
      <c r="T133" s="495"/>
      <c r="U133" s="495"/>
      <c r="V133" s="495"/>
      <c r="W133" s="495"/>
      <c r="X133" s="495"/>
      <c r="Y133" s="495"/>
      <c r="Z133" s="496"/>
      <c r="AA133" s="500"/>
      <c r="AB133" s="496"/>
      <c r="AC133" s="501"/>
      <c r="AD133" s="500"/>
      <c r="AE133" s="496"/>
      <c r="AF133" s="496"/>
      <c r="AG133" s="496"/>
      <c r="AH133" s="498"/>
      <c r="AI133" s="502"/>
      <c r="AK133" s="487"/>
      <c r="AL133" s="495"/>
      <c r="AM133" s="495"/>
      <c r="AN133" s="495"/>
      <c r="AO133" s="495"/>
      <c r="AP133" s="495"/>
      <c r="AQ133" s="495"/>
      <c r="AR133" s="496"/>
      <c r="AS133" s="496"/>
      <c r="AT133" s="498"/>
      <c r="AU133" s="498"/>
    </row>
    <row r="134" s="411" customFormat="1" spans="1:47">
      <c r="A134" s="493"/>
      <c r="B134" s="494"/>
      <c r="C134" s="495"/>
      <c r="D134" s="496"/>
      <c r="E134" s="497"/>
      <c r="F134" s="498"/>
      <c r="G134" s="499"/>
      <c r="H134" s="496"/>
      <c r="I134" s="496"/>
      <c r="J134" s="496"/>
      <c r="K134" s="496"/>
      <c r="L134" s="496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495"/>
      <c r="X134" s="495"/>
      <c r="Y134" s="495"/>
      <c r="Z134" s="496"/>
      <c r="AA134" s="500"/>
      <c r="AB134" s="496"/>
      <c r="AC134" s="501"/>
      <c r="AD134" s="500"/>
      <c r="AE134" s="496"/>
      <c r="AF134" s="496"/>
      <c r="AG134" s="496"/>
      <c r="AH134" s="498"/>
      <c r="AI134" s="502"/>
      <c r="AK134" s="487"/>
      <c r="AL134" s="495"/>
      <c r="AM134" s="495"/>
      <c r="AN134" s="495"/>
      <c r="AO134" s="495"/>
      <c r="AP134" s="495"/>
      <c r="AQ134" s="495"/>
      <c r="AR134" s="496"/>
      <c r="AS134" s="496"/>
      <c r="AT134" s="498"/>
      <c r="AU134" s="498"/>
    </row>
    <row r="135" s="411" customFormat="1" spans="1:47">
      <c r="A135" s="493"/>
      <c r="B135" s="494"/>
      <c r="C135" s="495"/>
      <c r="D135" s="496"/>
      <c r="E135" s="497"/>
      <c r="F135" s="498"/>
      <c r="G135" s="499"/>
      <c r="H135" s="496"/>
      <c r="I135" s="496"/>
      <c r="J135" s="496"/>
      <c r="K135" s="496"/>
      <c r="L135" s="496"/>
      <c r="M135" s="495"/>
      <c r="N135" s="495"/>
      <c r="O135" s="495"/>
      <c r="P135" s="495"/>
      <c r="Q135" s="495"/>
      <c r="R135" s="495"/>
      <c r="S135" s="495"/>
      <c r="T135" s="495"/>
      <c r="U135" s="495"/>
      <c r="V135" s="495"/>
      <c r="W135" s="495"/>
      <c r="X135" s="495"/>
      <c r="Y135" s="495"/>
      <c r="Z135" s="496"/>
      <c r="AA135" s="500"/>
      <c r="AB135" s="496"/>
      <c r="AC135" s="501"/>
      <c r="AD135" s="500"/>
      <c r="AE135" s="496"/>
      <c r="AF135" s="496"/>
      <c r="AG135" s="496"/>
      <c r="AH135" s="498"/>
      <c r="AI135" s="502"/>
      <c r="AK135" s="487"/>
      <c r="AL135" s="495"/>
      <c r="AM135" s="495"/>
      <c r="AN135" s="495"/>
      <c r="AO135" s="495"/>
      <c r="AP135" s="495"/>
      <c r="AQ135" s="495"/>
      <c r="AR135" s="496"/>
      <c r="AS135" s="496"/>
      <c r="AT135" s="498"/>
      <c r="AU135" s="498"/>
    </row>
    <row r="136" s="411" customFormat="1" spans="1:47">
      <c r="A136" s="493"/>
      <c r="B136" s="494"/>
      <c r="C136" s="495"/>
      <c r="D136" s="496"/>
      <c r="E136" s="497"/>
      <c r="F136" s="498"/>
      <c r="G136" s="499"/>
      <c r="H136" s="496"/>
      <c r="I136" s="496"/>
      <c r="J136" s="496"/>
      <c r="K136" s="496"/>
      <c r="L136" s="496"/>
      <c r="M136" s="495"/>
      <c r="N136" s="495"/>
      <c r="O136" s="495"/>
      <c r="P136" s="495"/>
      <c r="Q136" s="495"/>
      <c r="R136" s="495"/>
      <c r="S136" s="495"/>
      <c r="T136" s="495"/>
      <c r="U136" s="495"/>
      <c r="V136" s="495"/>
      <c r="W136" s="495"/>
      <c r="X136" s="495"/>
      <c r="Y136" s="495"/>
      <c r="Z136" s="496"/>
      <c r="AA136" s="500"/>
      <c r="AB136" s="496"/>
      <c r="AC136" s="501"/>
      <c r="AD136" s="500"/>
      <c r="AE136" s="496"/>
      <c r="AF136" s="496"/>
      <c r="AG136" s="496"/>
      <c r="AH136" s="498"/>
      <c r="AI136" s="502"/>
      <c r="AK136" s="487"/>
      <c r="AL136" s="495"/>
      <c r="AM136" s="495"/>
      <c r="AN136" s="495"/>
      <c r="AO136" s="495"/>
      <c r="AP136" s="495"/>
      <c r="AQ136" s="495"/>
      <c r="AR136" s="496"/>
      <c r="AS136" s="496"/>
      <c r="AT136" s="498"/>
      <c r="AU136" s="498"/>
    </row>
    <row r="137" s="411" customFormat="1" spans="1:47">
      <c r="A137" s="493"/>
      <c r="B137" s="494"/>
      <c r="C137" s="495"/>
      <c r="D137" s="496"/>
      <c r="E137" s="497"/>
      <c r="F137" s="498"/>
      <c r="G137" s="499"/>
      <c r="H137" s="496"/>
      <c r="I137" s="496"/>
      <c r="J137" s="496"/>
      <c r="K137" s="496"/>
      <c r="L137" s="496"/>
      <c r="M137" s="495"/>
      <c r="N137" s="495"/>
      <c r="O137" s="495"/>
      <c r="P137" s="495"/>
      <c r="Q137" s="495"/>
      <c r="R137" s="495"/>
      <c r="S137" s="495"/>
      <c r="T137" s="495"/>
      <c r="U137" s="495"/>
      <c r="V137" s="495"/>
      <c r="W137" s="495"/>
      <c r="X137" s="495"/>
      <c r="Y137" s="495"/>
      <c r="Z137" s="496"/>
      <c r="AA137" s="500"/>
      <c r="AB137" s="496"/>
      <c r="AC137" s="501"/>
      <c r="AD137" s="500"/>
      <c r="AE137" s="496"/>
      <c r="AF137" s="496"/>
      <c r="AG137" s="496"/>
      <c r="AH137" s="498"/>
      <c r="AI137" s="502"/>
      <c r="AK137" s="487"/>
      <c r="AL137" s="495"/>
      <c r="AM137" s="495"/>
      <c r="AN137" s="495"/>
      <c r="AO137" s="495"/>
      <c r="AP137" s="495"/>
      <c r="AQ137" s="495"/>
      <c r="AR137" s="496"/>
      <c r="AS137" s="496"/>
      <c r="AT137" s="498"/>
      <c r="AU137" s="498"/>
    </row>
    <row r="138" s="411" customFormat="1" spans="1:47">
      <c r="A138" s="493"/>
      <c r="B138" s="494"/>
      <c r="C138" s="495"/>
      <c r="D138" s="496"/>
      <c r="E138" s="497"/>
      <c r="F138" s="498"/>
      <c r="G138" s="499"/>
      <c r="H138" s="496"/>
      <c r="I138" s="496"/>
      <c r="J138" s="496"/>
      <c r="K138" s="496"/>
      <c r="L138" s="496"/>
      <c r="M138" s="495"/>
      <c r="N138" s="495"/>
      <c r="O138" s="495"/>
      <c r="P138" s="495"/>
      <c r="Q138" s="495"/>
      <c r="R138" s="495"/>
      <c r="S138" s="495"/>
      <c r="T138" s="495"/>
      <c r="U138" s="495"/>
      <c r="V138" s="495"/>
      <c r="W138" s="495"/>
      <c r="X138" s="495"/>
      <c r="Y138" s="495"/>
      <c r="Z138" s="496"/>
      <c r="AA138" s="500"/>
      <c r="AB138" s="496"/>
      <c r="AC138" s="501"/>
      <c r="AD138" s="500"/>
      <c r="AE138" s="496"/>
      <c r="AF138" s="496"/>
      <c r="AG138" s="496"/>
      <c r="AH138" s="498"/>
      <c r="AI138" s="502"/>
      <c r="AK138" s="487"/>
      <c r="AL138" s="495"/>
      <c r="AM138" s="495"/>
      <c r="AN138" s="495"/>
      <c r="AO138" s="495"/>
      <c r="AP138" s="495"/>
      <c r="AQ138" s="495"/>
      <c r="AR138" s="496"/>
      <c r="AS138" s="496"/>
      <c r="AT138" s="498"/>
      <c r="AU138" s="498"/>
    </row>
    <row r="139" s="411" customFormat="1" spans="1:47">
      <c r="A139" s="493"/>
      <c r="B139" s="494"/>
      <c r="C139" s="495"/>
      <c r="D139" s="496"/>
      <c r="E139" s="497"/>
      <c r="F139" s="498"/>
      <c r="G139" s="499"/>
      <c r="H139" s="496"/>
      <c r="I139" s="496"/>
      <c r="J139" s="496"/>
      <c r="K139" s="496"/>
      <c r="L139" s="496"/>
      <c r="M139" s="495"/>
      <c r="N139" s="495"/>
      <c r="O139" s="495"/>
      <c r="P139" s="495"/>
      <c r="Q139" s="495"/>
      <c r="R139" s="495"/>
      <c r="S139" s="495"/>
      <c r="T139" s="495"/>
      <c r="U139" s="495"/>
      <c r="V139" s="495"/>
      <c r="W139" s="495"/>
      <c r="X139" s="495"/>
      <c r="Y139" s="495"/>
      <c r="Z139" s="496"/>
      <c r="AA139" s="500"/>
      <c r="AB139" s="496"/>
      <c r="AC139" s="501"/>
      <c r="AD139" s="500"/>
      <c r="AE139" s="496"/>
      <c r="AF139" s="496"/>
      <c r="AG139" s="496"/>
      <c r="AH139" s="498"/>
      <c r="AI139" s="502"/>
      <c r="AK139" s="487"/>
      <c r="AL139" s="495"/>
      <c r="AM139" s="495"/>
      <c r="AN139" s="495"/>
      <c r="AO139" s="495"/>
      <c r="AP139" s="495"/>
      <c r="AQ139" s="495"/>
      <c r="AR139" s="496"/>
      <c r="AS139" s="496"/>
      <c r="AT139" s="498"/>
      <c r="AU139" s="498"/>
    </row>
    <row r="140" s="411" customFormat="1" spans="1:47">
      <c r="A140" s="493"/>
      <c r="B140" s="494"/>
      <c r="C140" s="495"/>
      <c r="D140" s="496"/>
      <c r="E140" s="497"/>
      <c r="F140" s="498"/>
      <c r="G140" s="499"/>
      <c r="H140" s="496"/>
      <c r="I140" s="496"/>
      <c r="J140" s="496"/>
      <c r="K140" s="496"/>
      <c r="L140" s="496"/>
      <c r="M140" s="495"/>
      <c r="N140" s="495"/>
      <c r="O140" s="495"/>
      <c r="P140" s="495"/>
      <c r="Q140" s="495"/>
      <c r="R140" s="495"/>
      <c r="S140" s="495"/>
      <c r="T140" s="495"/>
      <c r="U140" s="495"/>
      <c r="V140" s="495"/>
      <c r="W140" s="495"/>
      <c r="X140" s="495"/>
      <c r="Y140" s="495"/>
      <c r="Z140" s="496"/>
      <c r="AA140" s="500"/>
      <c r="AB140" s="496"/>
      <c r="AC140" s="501"/>
      <c r="AD140" s="500"/>
      <c r="AE140" s="496"/>
      <c r="AF140" s="496"/>
      <c r="AG140" s="496"/>
      <c r="AH140" s="498"/>
      <c r="AI140" s="502"/>
      <c r="AK140" s="487"/>
      <c r="AL140" s="495"/>
      <c r="AM140" s="495"/>
      <c r="AN140" s="495"/>
      <c r="AO140" s="495"/>
      <c r="AP140" s="495"/>
      <c r="AQ140" s="495"/>
      <c r="AR140" s="496"/>
      <c r="AS140" s="496"/>
      <c r="AT140" s="498"/>
      <c r="AU140" s="498"/>
    </row>
    <row r="141" s="411" customFormat="1" spans="1:47">
      <c r="A141" s="493"/>
      <c r="B141" s="494"/>
      <c r="C141" s="495"/>
      <c r="D141" s="496"/>
      <c r="E141" s="497"/>
      <c r="F141" s="498"/>
      <c r="G141" s="499"/>
      <c r="H141" s="496"/>
      <c r="I141" s="496"/>
      <c r="J141" s="496"/>
      <c r="K141" s="496"/>
      <c r="L141" s="496"/>
      <c r="M141" s="495"/>
      <c r="N141" s="495"/>
      <c r="O141" s="495"/>
      <c r="P141" s="495"/>
      <c r="Q141" s="495"/>
      <c r="R141" s="495"/>
      <c r="S141" s="495"/>
      <c r="T141" s="495"/>
      <c r="U141" s="495"/>
      <c r="V141" s="495"/>
      <c r="W141" s="495"/>
      <c r="X141" s="495"/>
      <c r="Y141" s="495"/>
      <c r="Z141" s="496"/>
      <c r="AA141" s="500"/>
      <c r="AB141" s="496"/>
      <c r="AC141" s="501"/>
      <c r="AD141" s="500"/>
      <c r="AE141" s="496"/>
      <c r="AF141" s="496"/>
      <c r="AG141" s="496"/>
      <c r="AH141" s="498"/>
      <c r="AI141" s="502"/>
      <c r="AK141" s="487"/>
      <c r="AL141" s="495"/>
      <c r="AM141" s="495"/>
      <c r="AN141" s="495"/>
      <c r="AO141" s="495"/>
      <c r="AP141" s="495"/>
      <c r="AQ141" s="495"/>
      <c r="AR141" s="496"/>
      <c r="AS141" s="496"/>
      <c r="AT141" s="498"/>
      <c r="AU141" s="498"/>
    </row>
    <row r="142" s="411" customFormat="1" spans="1:47">
      <c r="A142" s="493"/>
      <c r="B142" s="494"/>
      <c r="C142" s="495"/>
      <c r="D142" s="496"/>
      <c r="E142" s="497"/>
      <c r="F142" s="498"/>
      <c r="G142" s="499"/>
      <c r="H142" s="496"/>
      <c r="I142" s="496"/>
      <c r="J142" s="496"/>
      <c r="K142" s="496"/>
      <c r="L142" s="496"/>
      <c r="M142" s="495"/>
      <c r="N142" s="495"/>
      <c r="O142" s="495"/>
      <c r="P142" s="495"/>
      <c r="Q142" s="495"/>
      <c r="R142" s="495"/>
      <c r="S142" s="495"/>
      <c r="T142" s="495"/>
      <c r="U142" s="495"/>
      <c r="V142" s="495"/>
      <c r="W142" s="495"/>
      <c r="X142" s="495"/>
      <c r="Y142" s="495"/>
      <c r="Z142" s="496"/>
      <c r="AA142" s="500"/>
      <c r="AB142" s="496"/>
      <c r="AC142" s="501"/>
      <c r="AD142" s="500"/>
      <c r="AE142" s="496"/>
      <c r="AF142" s="496"/>
      <c r="AG142" s="496"/>
      <c r="AH142" s="498"/>
      <c r="AI142" s="502"/>
      <c r="AK142" s="487"/>
      <c r="AL142" s="495"/>
      <c r="AM142" s="495"/>
      <c r="AN142" s="495"/>
      <c r="AO142" s="495"/>
      <c r="AP142" s="495"/>
      <c r="AQ142" s="495"/>
      <c r="AR142" s="496"/>
      <c r="AS142" s="496"/>
      <c r="AT142" s="498"/>
      <c r="AU142" s="498"/>
    </row>
    <row r="143" s="411" customFormat="1" spans="1:47">
      <c r="A143" s="493"/>
      <c r="B143" s="494"/>
      <c r="C143" s="495"/>
      <c r="D143" s="496"/>
      <c r="E143" s="497"/>
      <c r="F143" s="498"/>
      <c r="G143" s="499"/>
      <c r="H143" s="496"/>
      <c r="I143" s="496"/>
      <c r="J143" s="496"/>
      <c r="K143" s="496"/>
      <c r="L143" s="496"/>
      <c r="M143" s="495"/>
      <c r="N143" s="495"/>
      <c r="O143" s="495"/>
      <c r="P143" s="495"/>
      <c r="Q143" s="495"/>
      <c r="R143" s="495"/>
      <c r="S143" s="495"/>
      <c r="T143" s="495"/>
      <c r="U143" s="495"/>
      <c r="V143" s="495"/>
      <c r="W143" s="495"/>
      <c r="X143" s="495"/>
      <c r="Y143" s="495"/>
      <c r="Z143" s="496"/>
      <c r="AA143" s="500"/>
      <c r="AB143" s="496"/>
      <c r="AC143" s="501"/>
      <c r="AD143" s="500"/>
      <c r="AE143" s="496"/>
      <c r="AF143" s="496"/>
      <c r="AG143" s="496"/>
      <c r="AH143" s="498"/>
      <c r="AI143" s="502"/>
      <c r="AK143" s="487"/>
      <c r="AL143" s="495"/>
      <c r="AM143" s="495"/>
      <c r="AN143" s="495"/>
      <c r="AO143" s="495"/>
      <c r="AP143" s="495"/>
      <c r="AQ143" s="495"/>
      <c r="AR143" s="496"/>
      <c r="AS143" s="496"/>
      <c r="AT143" s="498"/>
      <c r="AU143" s="498"/>
    </row>
    <row r="144" s="411" customFormat="1" spans="1:47">
      <c r="A144" s="493"/>
      <c r="B144" s="494"/>
      <c r="C144" s="495"/>
      <c r="D144" s="496"/>
      <c r="E144" s="497"/>
      <c r="F144" s="498"/>
      <c r="G144" s="499"/>
      <c r="H144" s="496"/>
      <c r="I144" s="496"/>
      <c r="J144" s="496"/>
      <c r="K144" s="496"/>
      <c r="L144" s="496"/>
      <c r="M144" s="495"/>
      <c r="N144" s="495"/>
      <c r="O144" s="495"/>
      <c r="P144" s="495"/>
      <c r="Q144" s="495"/>
      <c r="R144" s="495"/>
      <c r="S144" s="495"/>
      <c r="T144" s="495"/>
      <c r="U144" s="495"/>
      <c r="V144" s="495"/>
      <c r="W144" s="495"/>
      <c r="X144" s="495"/>
      <c r="Y144" s="495"/>
      <c r="Z144" s="496"/>
      <c r="AA144" s="500"/>
      <c r="AB144" s="496"/>
      <c r="AC144" s="501"/>
      <c r="AD144" s="500"/>
      <c r="AE144" s="496"/>
      <c r="AF144" s="496"/>
      <c r="AG144" s="496"/>
      <c r="AH144" s="498"/>
      <c r="AI144" s="502"/>
      <c r="AK144" s="487"/>
      <c r="AL144" s="495"/>
      <c r="AM144" s="495"/>
      <c r="AN144" s="495"/>
      <c r="AO144" s="495"/>
      <c r="AP144" s="495"/>
      <c r="AQ144" s="495"/>
      <c r="AR144" s="496"/>
      <c r="AS144" s="496"/>
      <c r="AT144" s="498"/>
      <c r="AU144" s="498"/>
    </row>
    <row r="145" s="411" customFormat="1" spans="1:47">
      <c r="A145" s="493"/>
      <c r="B145" s="494"/>
      <c r="C145" s="495"/>
      <c r="D145" s="496"/>
      <c r="E145" s="497"/>
      <c r="F145" s="498"/>
      <c r="G145" s="499"/>
      <c r="H145" s="496"/>
      <c r="I145" s="496"/>
      <c r="J145" s="496"/>
      <c r="K145" s="496"/>
      <c r="L145" s="496"/>
      <c r="M145" s="495"/>
      <c r="N145" s="495"/>
      <c r="O145" s="495"/>
      <c r="P145" s="495"/>
      <c r="Q145" s="495"/>
      <c r="R145" s="495"/>
      <c r="S145" s="495"/>
      <c r="T145" s="495"/>
      <c r="U145" s="495"/>
      <c r="V145" s="495"/>
      <c r="W145" s="495"/>
      <c r="X145" s="495"/>
      <c r="Y145" s="495"/>
      <c r="Z145" s="496"/>
      <c r="AA145" s="500"/>
      <c r="AB145" s="496"/>
      <c r="AC145" s="501"/>
      <c r="AD145" s="500"/>
      <c r="AE145" s="496"/>
      <c r="AF145" s="496"/>
      <c r="AG145" s="496"/>
      <c r="AH145" s="498"/>
      <c r="AI145" s="502"/>
      <c r="AK145" s="487"/>
      <c r="AL145" s="495"/>
      <c r="AM145" s="495"/>
      <c r="AN145" s="495"/>
      <c r="AO145" s="495"/>
      <c r="AP145" s="495"/>
      <c r="AQ145" s="495"/>
      <c r="AR145" s="496"/>
      <c r="AS145" s="496"/>
      <c r="AT145" s="498"/>
      <c r="AU145" s="498"/>
    </row>
    <row r="146" s="411" customFormat="1" spans="1:47">
      <c r="A146" s="493"/>
      <c r="B146" s="494"/>
      <c r="C146" s="495"/>
      <c r="D146" s="496"/>
      <c r="E146" s="497"/>
      <c r="F146" s="498"/>
      <c r="G146" s="499"/>
      <c r="H146" s="496"/>
      <c r="I146" s="496"/>
      <c r="J146" s="496"/>
      <c r="K146" s="496"/>
      <c r="L146" s="496"/>
      <c r="M146" s="495"/>
      <c r="N146" s="495"/>
      <c r="O146" s="495"/>
      <c r="P146" s="495"/>
      <c r="Q146" s="495"/>
      <c r="R146" s="495"/>
      <c r="S146" s="495"/>
      <c r="T146" s="495"/>
      <c r="U146" s="495"/>
      <c r="V146" s="495"/>
      <c r="W146" s="495"/>
      <c r="X146" s="495"/>
      <c r="Y146" s="495"/>
      <c r="Z146" s="496"/>
      <c r="AA146" s="500"/>
      <c r="AB146" s="496"/>
      <c r="AC146" s="501"/>
      <c r="AD146" s="500"/>
      <c r="AE146" s="496"/>
      <c r="AF146" s="496"/>
      <c r="AG146" s="496"/>
      <c r="AH146" s="498"/>
      <c r="AI146" s="502"/>
      <c r="AK146" s="487"/>
      <c r="AL146" s="495"/>
      <c r="AM146" s="495"/>
      <c r="AN146" s="495"/>
      <c r="AO146" s="495"/>
      <c r="AP146" s="495"/>
      <c r="AQ146" s="495"/>
      <c r="AR146" s="496"/>
      <c r="AS146" s="496"/>
      <c r="AT146" s="498"/>
      <c r="AU146" s="498"/>
    </row>
    <row r="147" s="411" customFormat="1" spans="1:47">
      <c r="A147" s="493"/>
      <c r="B147" s="494"/>
      <c r="C147" s="495"/>
      <c r="D147" s="496"/>
      <c r="E147" s="497"/>
      <c r="F147" s="498"/>
      <c r="G147" s="499"/>
      <c r="H147" s="496"/>
      <c r="I147" s="496"/>
      <c r="J147" s="496"/>
      <c r="K147" s="496"/>
      <c r="L147" s="496"/>
      <c r="M147" s="495"/>
      <c r="N147" s="495"/>
      <c r="O147" s="495"/>
      <c r="P147" s="495"/>
      <c r="Q147" s="495"/>
      <c r="R147" s="495"/>
      <c r="S147" s="495"/>
      <c r="T147" s="495"/>
      <c r="U147" s="495"/>
      <c r="V147" s="495"/>
      <c r="W147" s="495"/>
      <c r="X147" s="495"/>
      <c r="Y147" s="495"/>
      <c r="Z147" s="496"/>
      <c r="AA147" s="500"/>
      <c r="AB147" s="496"/>
      <c r="AC147" s="501"/>
      <c r="AD147" s="500"/>
      <c r="AE147" s="496"/>
      <c r="AF147" s="496"/>
      <c r="AG147" s="496"/>
      <c r="AH147" s="498"/>
      <c r="AI147" s="502"/>
      <c r="AK147" s="487"/>
      <c r="AL147" s="495"/>
      <c r="AM147" s="495"/>
      <c r="AN147" s="495"/>
      <c r="AO147" s="495"/>
      <c r="AP147" s="495"/>
      <c r="AQ147" s="495"/>
      <c r="AR147" s="496"/>
      <c r="AS147" s="496"/>
      <c r="AT147" s="498"/>
      <c r="AU147" s="498"/>
    </row>
    <row r="148" s="411" customFormat="1" spans="1:47">
      <c r="A148" s="493"/>
      <c r="B148" s="494"/>
      <c r="C148" s="495"/>
      <c r="D148" s="496"/>
      <c r="E148" s="497"/>
      <c r="F148" s="498"/>
      <c r="G148" s="499"/>
      <c r="H148" s="496"/>
      <c r="I148" s="496"/>
      <c r="J148" s="496"/>
      <c r="K148" s="496"/>
      <c r="L148" s="496"/>
      <c r="M148" s="495"/>
      <c r="N148" s="495"/>
      <c r="O148" s="495"/>
      <c r="P148" s="495"/>
      <c r="Q148" s="495"/>
      <c r="R148" s="495"/>
      <c r="S148" s="495"/>
      <c r="T148" s="495"/>
      <c r="U148" s="495"/>
      <c r="V148" s="495"/>
      <c r="W148" s="495"/>
      <c r="X148" s="495"/>
      <c r="Y148" s="495"/>
      <c r="Z148" s="496"/>
      <c r="AA148" s="500"/>
      <c r="AB148" s="496"/>
      <c r="AC148" s="501"/>
      <c r="AD148" s="500"/>
      <c r="AE148" s="496"/>
      <c r="AF148" s="496"/>
      <c r="AG148" s="496"/>
      <c r="AH148" s="498"/>
      <c r="AI148" s="502"/>
      <c r="AK148" s="487"/>
      <c r="AL148" s="495"/>
      <c r="AM148" s="495"/>
      <c r="AN148" s="495"/>
      <c r="AO148" s="495"/>
      <c r="AP148" s="495"/>
      <c r="AQ148" s="495"/>
      <c r="AR148" s="496"/>
      <c r="AS148" s="496"/>
      <c r="AT148" s="498"/>
      <c r="AU148" s="498"/>
    </row>
    <row r="149" s="411" customFormat="1" spans="1:47">
      <c r="A149" s="493"/>
      <c r="B149" s="494"/>
      <c r="C149" s="495"/>
      <c r="D149" s="496"/>
      <c r="E149" s="497"/>
      <c r="F149" s="498"/>
      <c r="G149" s="499"/>
      <c r="H149" s="496"/>
      <c r="I149" s="496"/>
      <c r="J149" s="496"/>
      <c r="K149" s="496"/>
      <c r="L149" s="496"/>
      <c r="M149" s="495"/>
      <c r="N149" s="495"/>
      <c r="O149" s="495"/>
      <c r="P149" s="495"/>
      <c r="Q149" s="495"/>
      <c r="R149" s="495"/>
      <c r="S149" s="495"/>
      <c r="T149" s="495"/>
      <c r="U149" s="495"/>
      <c r="V149" s="495"/>
      <c r="W149" s="495"/>
      <c r="X149" s="495"/>
      <c r="Y149" s="495"/>
      <c r="Z149" s="496"/>
      <c r="AA149" s="500"/>
      <c r="AB149" s="496"/>
      <c r="AC149" s="501"/>
      <c r="AD149" s="500"/>
      <c r="AE149" s="496"/>
      <c r="AF149" s="496"/>
      <c r="AG149" s="496"/>
      <c r="AH149" s="498"/>
      <c r="AI149" s="502"/>
      <c r="AK149" s="487"/>
      <c r="AL149" s="495"/>
      <c r="AM149" s="495"/>
      <c r="AN149" s="495"/>
      <c r="AO149" s="495"/>
      <c r="AP149" s="495"/>
      <c r="AQ149" s="495"/>
      <c r="AR149" s="496"/>
      <c r="AS149" s="496"/>
      <c r="AT149" s="498"/>
      <c r="AU149" s="498"/>
    </row>
    <row r="150" s="411" customFormat="1" spans="1:47">
      <c r="A150" s="493"/>
      <c r="B150" s="494"/>
      <c r="C150" s="495"/>
      <c r="D150" s="496"/>
      <c r="E150" s="497"/>
      <c r="F150" s="498"/>
      <c r="G150" s="499"/>
      <c r="H150" s="496"/>
      <c r="I150" s="496"/>
      <c r="J150" s="496"/>
      <c r="K150" s="496"/>
      <c r="L150" s="496"/>
      <c r="M150" s="495"/>
      <c r="N150" s="495"/>
      <c r="O150" s="495"/>
      <c r="P150" s="495"/>
      <c r="Q150" s="495"/>
      <c r="R150" s="495"/>
      <c r="S150" s="495"/>
      <c r="T150" s="495"/>
      <c r="U150" s="495"/>
      <c r="V150" s="495"/>
      <c r="W150" s="495"/>
      <c r="X150" s="495"/>
      <c r="Y150" s="495"/>
      <c r="Z150" s="496"/>
      <c r="AA150" s="500"/>
      <c r="AB150" s="496"/>
      <c r="AC150" s="501"/>
      <c r="AD150" s="500"/>
      <c r="AE150" s="496"/>
      <c r="AF150" s="496"/>
      <c r="AG150" s="496"/>
      <c r="AH150" s="498"/>
      <c r="AI150" s="502"/>
      <c r="AK150" s="487"/>
      <c r="AL150" s="495"/>
      <c r="AM150" s="495"/>
      <c r="AN150" s="495"/>
      <c r="AO150" s="495"/>
      <c r="AP150" s="495"/>
      <c r="AQ150" s="495"/>
      <c r="AR150" s="496"/>
      <c r="AS150" s="496"/>
      <c r="AT150" s="498"/>
      <c r="AU150" s="498"/>
    </row>
    <row r="151" s="411" customFormat="1" spans="1:47">
      <c r="A151" s="493"/>
      <c r="B151" s="494"/>
      <c r="C151" s="495"/>
      <c r="D151" s="496"/>
      <c r="E151" s="497"/>
      <c r="F151" s="498"/>
      <c r="G151" s="499"/>
      <c r="H151" s="496"/>
      <c r="I151" s="496"/>
      <c r="J151" s="496"/>
      <c r="K151" s="496"/>
      <c r="L151" s="496"/>
      <c r="M151" s="495"/>
      <c r="N151" s="495"/>
      <c r="O151" s="495"/>
      <c r="P151" s="495"/>
      <c r="Q151" s="495"/>
      <c r="R151" s="495"/>
      <c r="S151" s="495"/>
      <c r="T151" s="495"/>
      <c r="U151" s="495"/>
      <c r="V151" s="495"/>
      <c r="W151" s="495"/>
      <c r="X151" s="495"/>
      <c r="Y151" s="495"/>
      <c r="Z151" s="496"/>
      <c r="AA151" s="500"/>
      <c r="AB151" s="496"/>
      <c r="AC151" s="501"/>
      <c r="AD151" s="500"/>
      <c r="AE151" s="496"/>
      <c r="AF151" s="496"/>
      <c r="AG151" s="496"/>
      <c r="AH151" s="498"/>
      <c r="AI151" s="502"/>
      <c r="AK151" s="487"/>
      <c r="AL151" s="495"/>
      <c r="AM151" s="495"/>
      <c r="AN151" s="495"/>
      <c r="AO151" s="495"/>
      <c r="AP151" s="495"/>
      <c r="AQ151" s="495"/>
      <c r="AR151" s="496"/>
      <c r="AS151" s="496"/>
      <c r="AT151" s="498"/>
      <c r="AU151" s="498"/>
    </row>
    <row r="152" s="411" customFormat="1" spans="1:47">
      <c r="A152" s="493"/>
      <c r="B152" s="494"/>
      <c r="C152" s="495"/>
      <c r="D152" s="496"/>
      <c r="E152" s="497"/>
      <c r="F152" s="498"/>
      <c r="G152" s="499"/>
      <c r="H152" s="496"/>
      <c r="I152" s="496"/>
      <c r="J152" s="496"/>
      <c r="K152" s="496"/>
      <c r="L152" s="496"/>
      <c r="M152" s="495"/>
      <c r="N152" s="495"/>
      <c r="O152" s="495"/>
      <c r="P152" s="495"/>
      <c r="Q152" s="495"/>
      <c r="R152" s="495"/>
      <c r="S152" s="495"/>
      <c r="T152" s="495"/>
      <c r="U152" s="495"/>
      <c r="V152" s="495"/>
      <c r="W152" s="495"/>
      <c r="X152" s="495"/>
      <c r="Y152" s="495"/>
      <c r="Z152" s="496"/>
      <c r="AA152" s="500"/>
      <c r="AB152" s="496"/>
      <c r="AC152" s="501"/>
      <c r="AD152" s="500"/>
      <c r="AE152" s="496"/>
      <c r="AF152" s="496"/>
      <c r="AG152" s="496"/>
      <c r="AH152" s="498"/>
      <c r="AI152" s="502"/>
      <c r="AK152" s="487"/>
      <c r="AL152" s="495"/>
      <c r="AM152" s="495"/>
      <c r="AN152" s="495"/>
      <c r="AO152" s="495"/>
      <c r="AP152" s="495"/>
      <c r="AQ152" s="495"/>
      <c r="AR152" s="496"/>
      <c r="AS152" s="496"/>
      <c r="AT152" s="498"/>
      <c r="AU152" s="498"/>
    </row>
    <row r="153" s="411" customFormat="1" spans="1:47">
      <c r="A153" s="493"/>
      <c r="B153" s="494"/>
      <c r="C153" s="495"/>
      <c r="D153" s="496"/>
      <c r="E153" s="497"/>
      <c r="F153" s="498"/>
      <c r="G153" s="499"/>
      <c r="H153" s="496"/>
      <c r="I153" s="496"/>
      <c r="J153" s="496"/>
      <c r="K153" s="496"/>
      <c r="L153" s="496"/>
      <c r="M153" s="495"/>
      <c r="N153" s="495"/>
      <c r="O153" s="495"/>
      <c r="P153" s="495"/>
      <c r="Q153" s="495"/>
      <c r="R153" s="495"/>
      <c r="S153" s="495"/>
      <c r="T153" s="495"/>
      <c r="U153" s="495"/>
      <c r="V153" s="495"/>
      <c r="W153" s="495"/>
      <c r="X153" s="495"/>
      <c r="Y153" s="495"/>
      <c r="Z153" s="496"/>
      <c r="AA153" s="500"/>
      <c r="AB153" s="496"/>
      <c r="AC153" s="501"/>
      <c r="AD153" s="500"/>
      <c r="AE153" s="496"/>
      <c r="AF153" s="496"/>
      <c r="AG153" s="496"/>
      <c r="AH153" s="498"/>
      <c r="AI153" s="502"/>
      <c r="AK153" s="487"/>
      <c r="AL153" s="495"/>
      <c r="AM153" s="495"/>
      <c r="AN153" s="495"/>
      <c r="AO153" s="495"/>
      <c r="AP153" s="495"/>
      <c r="AQ153" s="495"/>
      <c r="AR153" s="496"/>
      <c r="AS153" s="496"/>
      <c r="AT153" s="498"/>
      <c r="AU153" s="498"/>
    </row>
    <row r="154" s="411" customFormat="1" spans="1:47">
      <c r="A154" s="493"/>
      <c r="B154" s="494"/>
      <c r="C154" s="495"/>
      <c r="D154" s="496"/>
      <c r="E154" s="497"/>
      <c r="F154" s="498"/>
      <c r="G154" s="499"/>
      <c r="H154" s="496"/>
      <c r="I154" s="496"/>
      <c r="J154" s="496"/>
      <c r="K154" s="496"/>
      <c r="L154" s="496"/>
      <c r="M154" s="495"/>
      <c r="N154" s="495"/>
      <c r="O154" s="495"/>
      <c r="P154" s="495"/>
      <c r="Q154" s="495"/>
      <c r="R154" s="495"/>
      <c r="S154" s="495"/>
      <c r="T154" s="495"/>
      <c r="U154" s="495"/>
      <c r="V154" s="495"/>
      <c r="W154" s="495"/>
      <c r="X154" s="495"/>
      <c r="Y154" s="495"/>
      <c r="Z154" s="496"/>
      <c r="AA154" s="500"/>
      <c r="AB154" s="496"/>
      <c r="AC154" s="501"/>
      <c r="AD154" s="500"/>
      <c r="AE154" s="496"/>
      <c r="AF154" s="496"/>
      <c r="AG154" s="496"/>
      <c r="AH154" s="498"/>
      <c r="AI154" s="502"/>
      <c r="AK154" s="487"/>
      <c r="AL154" s="495"/>
      <c r="AM154" s="495"/>
      <c r="AN154" s="495"/>
      <c r="AO154" s="495"/>
      <c r="AP154" s="495"/>
      <c r="AQ154" s="495"/>
      <c r="AR154" s="496"/>
      <c r="AS154" s="496"/>
      <c r="AT154" s="498"/>
      <c r="AU154" s="498"/>
    </row>
    <row r="155" s="411" customFormat="1" spans="1:47">
      <c r="A155" s="493"/>
      <c r="B155" s="494"/>
      <c r="C155" s="495"/>
      <c r="D155" s="496"/>
      <c r="E155" s="497"/>
      <c r="F155" s="498"/>
      <c r="G155" s="499"/>
      <c r="H155" s="496"/>
      <c r="I155" s="496"/>
      <c r="J155" s="496"/>
      <c r="K155" s="496"/>
      <c r="L155" s="496"/>
      <c r="M155" s="495"/>
      <c r="N155" s="495"/>
      <c r="O155" s="495"/>
      <c r="P155" s="495"/>
      <c r="Q155" s="495"/>
      <c r="R155" s="495"/>
      <c r="S155" s="495"/>
      <c r="T155" s="495"/>
      <c r="U155" s="495"/>
      <c r="V155" s="495"/>
      <c r="W155" s="495"/>
      <c r="X155" s="495"/>
      <c r="Y155" s="495"/>
      <c r="Z155" s="496"/>
      <c r="AA155" s="500"/>
      <c r="AB155" s="496"/>
      <c r="AC155" s="501"/>
      <c r="AD155" s="500"/>
      <c r="AE155" s="496"/>
      <c r="AF155" s="496"/>
      <c r="AG155" s="496"/>
      <c r="AH155" s="498"/>
      <c r="AI155" s="502"/>
      <c r="AK155" s="487"/>
      <c r="AL155" s="495"/>
      <c r="AM155" s="495"/>
      <c r="AN155" s="495"/>
      <c r="AO155" s="495"/>
      <c r="AP155" s="495"/>
      <c r="AQ155" s="495"/>
      <c r="AR155" s="496"/>
      <c r="AS155" s="496"/>
      <c r="AT155" s="498"/>
      <c r="AU155" s="498"/>
    </row>
    <row r="156" s="411" customFormat="1" spans="1:47">
      <c r="A156" s="493"/>
      <c r="B156" s="494"/>
      <c r="C156" s="495"/>
      <c r="D156" s="496"/>
      <c r="E156" s="497"/>
      <c r="F156" s="498"/>
      <c r="G156" s="499"/>
      <c r="H156" s="496"/>
      <c r="I156" s="496"/>
      <c r="J156" s="496"/>
      <c r="K156" s="496"/>
      <c r="L156" s="496"/>
      <c r="M156" s="495"/>
      <c r="N156" s="495"/>
      <c r="O156" s="495"/>
      <c r="P156" s="495"/>
      <c r="Q156" s="495"/>
      <c r="R156" s="495"/>
      <c r="S156" s="495"/>
      <c r="T156" s="495"/>
      <c r="U156" s="495"/>
      <c r="V156" s="495"/>
      <c r="W156" s="495"/>
      <c r="X156" s="495"/>
      <c r="Y156" s="495"/>
      <c r="Z156" s="496"/>
      <c r="AA156" s="500"/>
      <c r="AB156" s="496"/>
      <c r="AC156" s="501"/>
      <c r="AD156" s="500"/>
      <c r="AE156" s="496"/>
      <c r="AF156" s="496"/>
      <c r="AG156" s="496"/>
      <c r="AH156" s="498"/>
      <c r="AI156" s="502"/>
      <c r="AK156" s="487"/>
      <c r="AL156" s="495"/>
      <c r="AM156" s="495"/>
      <c r="AN156" s="495"/>
      <c r="AO156" s="495"/>
      <c r="AP156" s="495"/>
      <c r="AQ156" s="495"/>
      <c r="AR156" s="496"/>
      <c r="AS156" s="496"/>
      <c r="AT156" s="498"/>
      <c r="AU156" s="498"/>
    </row>
    <row r="157" s="411" customFormat="1" spans="1:47">
      <c r="A157" s="493"/>
      <c r="B157" s="494"/>
      <c r="C157" s="495"/>
      <c r="D157" s="496"/>
      <c r="E157" s="497"/>
      <c r="F157" s="498"/>
      <c r="G157" s="499"/>
      <c r="H157" s="496"/>
      <c r="I157" s="496"/>
      <c r="J157" s="496"/>
      <c r="K157" s="496"/>
      <c r="L157" s="496"/>
      <c r="M157" s="495"/>
      <c r="N157" s="495"/>
      <c r="O157" s="495"/>
      <c r="P157" s="495"/>
      <c r="Q157" s="495"/>
      <c r="R157" s="495"/>
      <c r="S157" s="495"/>
      <c r="T157" s="495"/>
      <c r="U157" s="495"/>
      <c r="V157" s="495"/>
      <c r="W157" s="495"/>
      <c r="X157" s="495"/>
      <c r="Y157" s="495"/>
      <c r="Z157" s="496"/>
      <c r="AA157" s="500"/>
      <c r="AB157" s="496"/>
      <c r="AC157" s="501"/>
      <c r="AD157" s="500"/>
      <c r="AE157" s="496"/>
      <c r="AF157" s="496"/>
      <c r="AG157" s="496"/>
      <c r="AH157" s="498"/>
      <c r="AI157" s="502"/>
      <c r="AK157" s="487"/>
      <c r="AL157" s="495"/>
      <c r="AM157" s="495"/>
      <c r="AN157" s="495"/>
      <c r="AO157" s="495"/>
      <c r="AP157" s="495"/>
      <c r="AQ157" s="495"/>
      <c r="AR157" s="496"/>
      <c r="AS157" s="496"/>
      <c r="AT157" s="498"/>
      <c r="AU157" s="498"/>
    </row>
    <row r="158" s="411" customFormat="1" spans="1:47">
      <c r="A158" s="493"/>
      <c r="B158" s="494"/>
      <c r="C158" s="495"/>
      <c r="D158" s="496"/>
      <c r="E158" s="497"/>
      <c r="F158" s="498"/>
      <c r="G158" s="499"/>
      <c r="H158" s="496"/>
      <c r="I158" s="496"/>
      <c r="J158" s="496"/>
      <c r="K158" s="496"/>
      <c r="L158" s="496"/>
      <c r="M158" s="495"/>
      <c r="N158" s="495"/>
      <c r="O158" s="495"/>
      <c r="P158" s="495"/>
      <c r="Q158" s="495"/>
      <c r="R158" s="495"/>
      <c r="S158" s="495"/>
      <c r="T158" s="495"/>
      <c r="U158" s="495"/>
      <c r="V158" s="495"/>
      <c r="W158" s="495"/>
      <c r="X158" s="495"/>
      <c r="Y158" s="495"/>
      <c r="Z158" s="496"/>
      <c r="AA158" s="500"/>
      <c r="AB158" s="496"/>
      <c r="AC158" s="501"/>
      <c r="AD158" s="500"/>
      <c r="AE158" s="496"/>
      <c r="AF158" s="496"/>
      <c r="AG158" s="496"/>
      <c r="AH158" s="498"/>
      <c r="AI158" s="502"/>
      <c r="AK158" s="487"/>
      <c r="AL158" s="495"/>
      <c r="AM158" s="495"/>
      <c r="AN158" s="495"/>
      <c r="AO158" s="495"/>
      <c r="AP158" s="495"/>
      <c r="AQ158" s="495"/>
      <c r="AR158" s="496"/>
      <c r="AS158" s="496"/>
      <c r="AT158" s="498"/>
      <c r="AU158" s="498"/>
    </row>
    <row r="159" s="411" customFormat="1" spans="1:47">
      <c r="A159" s="493"/>
      <c r="B159" s="494"/>
      <c r="C159" s="495"/>
      <c r="D159" s="496"/>
      <c r="E159" s="497"/>
      <c r="F159" s="498"/>
      <c r="G159" s="499"/>
      <c r="H159" s="496"/>
      <c r="I159" s="496"/>
      <c r="J159" s="496"/>
      <c r="K159" s="496"/>
      <c r="L159" s="496"/>
      <c r="M159" s="495"/>
      <c r="N159" s="495"/>
      <c r="O159" s="495"/>
      <c r="P159" s="495"/>
      <c r="Q159" s="495"/>
      <c r="R159" s="495"/>
      <c r="S159" s="495"/>
      <c r="T159" s="495"/>
      <c r="U159" s="495"/>
      <c r="V159" s="495"/>
      <c r="W159" s="495"/>
      <c r="X159" s="495"/>
      <c r="Y159" s="495"/>
      <c r="Z159" s="496"/>
      <c r="AA159" s="500"/>
      <c r="AB159" s="496"/>
      <c r="AC159" s="501"/>
      <c r="AD159" s="500"/>
      <c r="AE159" s="496"/>
      <c r="AF159" s="496"/>
      <c r="AG159" s="496"/>
      <c r="AH159" s="498"/>
      <c r="AI159" s="502"/>
      <c r="AK159" s="487"/>
      <c r="AL159" s="495"/>
      <c r="AM159" s="495"/>
      <c r="AN159" s="495"/>
      <c r="AO159" s="495"/>
      <c r="AP159" s="495"/>
      <c r="AQ159" s="495"/>
      <c r="AR159" s="496"/>
      <c r="AS159" s="496"/>
      <c r="AT159" s="498"/>
      <c r="AU159" s="498"/>
    </row>
    <row r="160" s="411" customFormat="1" spans="1:47">
      <c r="A160" s="493"/>
      <c r="B160" s="494"/>
      <c r="C160" s="495"/>
      <c r="D160" s="496"/>
      <c r="E160" s="497"/>
      <c r="F160" s="498"/>
      <c r="G160" s="499"/>
      <c r="H160" s="496"/>
      <c r="I160" s="496"/>
      <c r="J160" s="496"/>
      <c r="K160" s="496"/>
      <c r="L160" s="496"/>
      <c r="M160" s="495"/>
      <c r="N160" s="495"/>
      <c r="O160" s="495"/>
      <c r="P160" s="495"/>
      <c r="Q160" s="495"/>
      <c r="R160" s="495"/>
      <c r="S160" s="495"/>
      <c r="T160" s="495"/>
      <c r="U160" s="495"/>
      <c r="V160" s="495"/>
      <c r="W160" s="495"/>
      <c r="X160" s="495"/>
      <c r="Y160" s="495"/>
      <c r="Z160" s="496"/>
      <c r="AA160" s="500"/>
      <c r="AB160" s="496"/>
      <c r="AC160" s="501"/>
      <c r="AD160" s="500"/>
      <c r="AE160" s="496"/>
      <c r="AF160" s="496"/>
      <c r="AG160" s="496"/>
      <c r="AH160" s="498"/>
      <c r="AI160" s="502"/>
      <c r="AK160" s="487"/>
      <c r="AL160" s="495"/>
      <c r="AM160" s="495"/>
      <c r="AN160" s="495"/>
      <c r="AO160" s="495"/>
      <c r="AP160" s="495"/>
      <c r="AQ160" s="495"/>
      <c r="AR160" s="496"/>
      <c r="AS160" s="496"/>
      <c r="AT160" s="498"/>
      <c r="AU160" s="498"/>
    </row>
    <row r="161" s="411" customFormat="1" spans="1:47">
      <c r="A161" s="493"/>
      <c r="B161" s="494"/>
      <c r="C161" s="495"/>
      <c r="D161" s="496"/>
      <c r="E161" s="497"/>
      <c r="F161" s="498"/>
      <c r="G161" s="499"/>
      <c r="H161" s="496"/>
      <c r="I161" s="496"/>
      <c r="J161" s="496"/>
      <c r="K161" s="496"/>
      <c r="L161" s="496"/>
      <c r="M161" s="495"/>
      <c r="N161" s="495"/>
      <c r="O161" s="495"/>
      <c r="P161" s="495"/>
      <c r="Q161" s="495"/>
      <c r="R161" s="495"/>
      <c r="S161" s="495"/>
      <c r="T161" s="495"/>
      <c r="U161" s="495"/>
      <c r="V161" s="495"/>
      <c r="W161" s="495"/>
      <c r="X161" s="495"/>
      <c r="Y161" s="495"/>
      <c r="Z161" s="496"/>
      <c r="AA161" s="500"/>
      <c r="AB161" s="496"/>
      <c r="AC161" s="501"/>
      <c r="AD161" s="500"/>
      <c r="AE161" s="496"/>
      <c r="AF161" s="496"/>
      <c r="AG161" s="496"/>
      <c r="AH161" s="498"/>
      <c r="AI161" s="502"/>
      <c r="AK161" s="487"/>
      <c r="AL161" s="495"/>
      <c r="AM161" s="495"/>
      <c r="AN161" s="495"/>
      <c r="AO161" s="495"/>
      <c r="AP161" s="495"/>
      <c r="AQ161" s="495"/>
      <c r="AR161" s="496"/>
      <c r="AS161" s="496"/>
      <c r="AT161" s="498"/>
      <c r="AU161" s="498"/>
    </row>
    <row r="162" s="411" customFormat="1" spans="1:47">
      <c r="A162" s="493"/>
      <c r="B162" s="494"/>
      <c r="C162" s="495"/>
      <c r="D162" s="496"/>
      <c r="E162" s="497"/>
      <c r="F162" s="498"/>
      <c r="G162" s="499"/>
      <c r="H162" s="496"/>
      <c r="I162" s="496"/>
      <c r="J162" s="496"/>
      <c r="K162" s="496"/>
      <c r="L162" s="496"/>
      <c r="M162" s="495"/>
      <c r="N162" s="495"/>
      <c r="O162" s="495"/>
      <c r="P162" s="495"/>
      <c r="Q162" s="495"/>
      <c r="R162" s="495"/>
      <c r="S162" s="495"/>
      <c r="T162" s="495"/>
      <c r="U162" s="495"/>
      <c r="V162" s="495"/>
      <c r="W162" s="495"/>
      <c r="X162" s="495"/>
      <c r="Y162" s="495"/>
      <c r="Z162" s="496"/>
      <c r="AA162" s="500"/>
      <c r="AB162" s="496"/>
      <c r="AC162" s="501"/>
      <c r="AD162" s="500"/>
      <c r="AE162" s="496"/>
      <c r="AF162" s="496"/>
      <c r="AG162" s="496"/>
      <c r="AH162" s="498"/>
      <c r="AI162" s="502"/>
      <c r="AK162" s="487"/>
      <c r="AL162" s="495"/>
      <c r="AM162" s="495"/>
      <c r="AN162" s="495"/>
      <c r="AO162" s="495"/>
      <c r="AP162" s="495"/>
      <c r="AQ162" s="495"/>
      <c r="AR162" s="496"/>
      <c r="AS162" s="496"/>
      <c r="AT162" s="498"/>
      <c r="AU162" s="498"/>
    </row>
    <row r="163" s="411" customFormat="1" spans="1:47">
      <c r="A163" s="493"/>
      <c r="B163" s="494"/>
      <c r="C163" s="495"/>
      <c r="D163" s="496"/>
      <c r="E163" s="497"/>
      <c r="F163" s="498"/>
      <c r="G163" s="499"/>
      <c r="H163" s="496"/>
      <c r="I163" s="496"/>
      <c r="J163" s="496"/>
      <c r="K163" s="496"/>
      <c r="L163" s="496"/>
      <c r="M163" s="495"/>
      <c r="N163" s="495"/>
      <c r="O163" s="495"/>
      <c r="P163" s="495"/>
      <c r="Q163" s="495"/>
      <c r="R163" s="495"/>
      <c r="S163" s="495"/>
      <c r="T163" s="495"/>
      <c r="U163" s="495"/>
      <c r="V163" s="495"/>
      <c r="W163" s="495"/>
      <c r="X163" s="495"/>
      <c r="Y163" s="495"/>
      <c r="Z163" s="496"/>
      <c r="AA163" s="500"/>
      <c r="AB163" s="496"/>
      <c r="AC163" s="501"/>
      <c r="AD163" s="500"/>
      <c r="AE163" s="496"/>
      <c r="AF163" s="496"/>
      <c r="AG163" s="496"/>
      <c r="AH163" s="498"/>
      <c r="AI163" s="502"/>
      <c r="AK163" s="487"/>
      <c r="AL163" s="495"/>
      <c r="AM163" s="495"/>
      <c r="AN163" s="495"/>
      <c r="AO163" s="495"/>
      <c r="AP163" s="495"/>
      <c r="AQ163" s="495"/>
      <c r="AR163" s="496"/>
      <c r="AS163" s="496"/>
      <c r="AT163" s="498"/>
      <c r="AU163" s="498"/>
    </row>
    <row r="164" s="411" customFormat="1" spans="1:47">
      <c r="A164" s="493"/>
      <c r="B164" s="494"/>
      <c r="C164" s="495"/>
      <c r="D164" s="496"/>
      <c r="E164" s="497"/>
      <c r="F164" s="498"/>
      <c r="G164" s="499"/>
      <c r="H164" s="496"/>
      <c r="I164" s="496"/>
      <c r="J164" s="496"/>
      <c r="K164" s="496"/>
      <c r="L164" s="496"/>
      <c r="M164" s="495"/>
      <c r="N164" s="495"/>
      <c r="O164" s="495"/>
      <c r="P164" s="495"/>
      <c r="Q164" s="495"/>
      <c r="R164" s="495"/>
      <c r="S164" s="495"/>
      <c r="T164" s="495"/>
      <c r="U164" s="495"/>
      <c r="V164" s="495"/>
      <c r="W164" s="495"/>
      <c r="X164" s="495"/>
      <c r="Y164" s="495"/>
      <c r="Z164" s="496"/>
      <c r="AA164" s="500"/>
      <c r="AB164" s="496"/>
      <c r="AC164" s="501"/>
      <c r="AD164" s="500"/>
      <c r="AE164" s="496"/>
      <c r="AF164" s="496"/>
      <c r="AG164" s="496"/>
      <c r="AH164" s="498"/>
      <c r="AI164" s="502"/>
      <c r="AK164" s="487"/>
      <c r="AL164" s="495"/>
      <c r="AM164" s="495"/>
      <c r="AN164" s="495"/>
      <c r="AO164" s="495"/>
      <c r="AP164" s="495"/>
      <c r="AQ164" s="495"/>
      <c r="AR164" s="496"/>
      <c r="AS164" s="496"/>
      <c r="AT164" s="498"/>
      <c r="AU164" s="498"/>
    </row>
    <row r="165" s="411" customFormat="1" spans="1:47">
      <c r="A165" s="493"/>
      <c r="B165" s="494"/>
      <c r="C165" s="495"/>
      <c r="D165" s="496"/>
      <c r="E165" s="497"/>
      <c r="F165" s="498"/>
      <c r="G165" s="499"/>
      <c r="H165" s="496"/>
      <c r="I165" s="496"/>
      <c r="J165" s="496"/>
      <c r="K165" s="496"/>
      <c r="L165" s="496"/>
      <c r="M165" s="495"/>
      <c r="N165" s="495"/>
      <c r="O165" s="495"/>
      <c r="P165" s="495"/>
      <c r="Q165" s="495"/>
      <c r="R165" s="495"/>
      <c r="S165" s="495"/>
      <c r="T165" s="495"/>
      <c r="U165" s="495"/>
      <c r="V165" s="495"/>
      <c r="W165" s="495"/>
      <c r="X165" s="495"/>
      <c r="Y165" s="495"/>
      <c r="Z165" s="496"/>
      <c r="AA165" s="500"/>
      <c r="AB165" s="496"/>
      <c r="AC165" s="501"/>
      <c r="AD165" s="500"/>
      <c r="AE165" s="496"/>
      <c r="AF165" s="496"/>
      <c r="AG165" s="496"/>
      <c r="AH165" s="498"/>
      <c r="AI165" s="502"/>
      <c r="AK165" s="487"/>
      <c r="AL165" s="495"/>
      <c r="AM165" s="495"/>
      <c r="AN165" s="495"/>
      <c r="AO165" s="495"/>
      <c r="AP165" s="495"/>
      <c r="AQ165" s="495"/>
      <c r="AR165" s="496"/>
      <c r="AS165" s="496"/>
      <c r="AT165" s="498"/>
      <c r="AU165" s="498"/>
    </row>
    <row r="166" s="411" customFormat="1" spans="1:47">
      <c r="A166" s="493"/>
      <c r="B166" s="494"/>
      <c r="C166" s="495"/>
      <c r="D166" s="496"/>
      <c r="E166" s="497"/>
      <c r="F166" s="498"/>
      <c r="G166" s="499"/>
      <c r="H166" s="496"/>
      <c r="I166" s="496"/>
      <c r="J166" s="496"/>
      <c r="K166" s="496"/>
      <c r="L166" s="496"/>
      <c r="M166" s="495"/>
      <c r="N166" s="495"/>
      <c r="O166" s="495"/>
      <c r="P166" s="495"/>
      <c r="Q166" s="495"/>
      <c r="R166" s="495"/>
      <c r="S166" s="495"/>
      <c r="T166" s="495"/>
      <c r="U166" s="495"/>
      <c r="V166" s="495"/>
      <c r="W166" s="495"/>
      <c r="X166" s="495"/>
      <c r="Y166" s="495"/>
      <c r="Z166" s="496"/>
      <c r="AA166" s="500"/>
      <c r="AB166" s="496"/>
      <c r="AC166" s="501"/>
      <c r="AD166" s="500"/>
      <c r="AE166" s="496"/>
      <c r="AF166" s="496"/>
      <c r="AG166" s="496"/>
      <c r="AH166" s="498"/>
      <c r="AI166" s="502"/>
      <c r="AK166" s="487"/>
      <c r="AL166" s="495"/>
      <c r="AM166" s="495"/>
      <c r="AN166" s="495"/>
      <c r="AO166" s="495"/>
      <c r="AP166" s="495"/>
      <c r="AQ166" s="495"/>
      <c r="AR166" s="496"/>
      <c r="AS166" s="496"/>
      <c r="AT166" s="498"/>
      <c r="AU166" s="498"/>
    </row>
    <row r="167" s="411" customFormat="1" spans="1:47">
      <c r="A167" s="493"/>
      <c r="B167" s="494"/>
      <c r="C167" s="495"/>
      <c r="D167" s="496"/>
      <c r="E167" s="497"/>
      <c r="F167" s="498"/>
      <c r="G167" s="499"/>
      <c r="H167" s="496"/>
      <c r="I167" s="496"/>
      <c r="J167" s="496"/>
      <c r="K167" s="496"/>
      <c r="L167" s="496"/>
      <c r="M167" s="495"/>
      <c r="N167" s="495"/>
      <c r="O167" s="495"/>
      <c r="P167" s="495"/>
      <c r="Q167" s="495"/>
      <c r="R167" s="495"/>
      <c r="S167" s="495"/>
      <c r="T167" s="495"/>
      <c r="U167" s="495"/>
      <c r="V167" s="495"/>
      <c r="W167" s="495"/>
      <c r="X167" s="495"/>
      <c r="Y167" s="495"/>
      <c r="Z167" s="496"/>
      <c r="AA167" s="500"/>
      <c r="AB167" s="496"/>
      <c r="AC167" s="501"/>
      <c r="AD167" s="500"/>
      <c r="AE167" s="496"/>
      <c r="AF167" s="496"/>
      <c r="AG167" s="496"/>
      <c r="AH167" s="498"/>
      <c r="AI167" s="502"/>
      <c r="AK167" s="487"/>
      <c r="AL167" s="495"/>
      <c r="AM167" s="495"/>
      <c r="AN167" s="495"/>
      <c r="AO167" s="495"/>
      <c r="AP167" s="495"/>
      <c r="AQ167" s="495"/>
      <c r="AR167" s="496"/>
      <c r="AS167" s="496"/>
      <c r="AT167" s="498"/>
      <c r="AU167" s="498"/>
    </row>
    <row r="168" s="411" customFormat="1" spans="1:47">
      <c r="A168" s="493"/>
      <c r="B168" s="494"/>
      <c r="C168" s="495"/>
      <c r="D168" s="496"/>
      <c r="E168" s="497"/>
      <c r="F168" s="498"/>
      <c r="G168" s="499"/>
      <c r="H168" s="496"/>
      <c r="I168" s="496"/>
      <c r="J168" s="496"/>
      <c r="K168" s="496"/>
      <c r="L168" s="496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495"/>
      <c r="X168" s="495"/>
      <c r="Y168" s="495"/>
      <c r="Z168" s="496"/>
      <c r="AA168" s="500"/>
      <c r="AB168" s="496"/>
      <c r="AC168" s="501"/>
      <c r="AD168" s="500"/>
      <c r="AE168" s="496"/>
      <c r="AF168" s="496"/>
      <c r="AG168" s="496"/>
      <c r="AH168" s="498"/>
      <c r="AI168" s="502"/>
      <c r="AK168" s="487"/>
      <c r="AL168" s="495"/>
      <c r="AM168" s="495"/>
      <c r="AN168" s="495"/>
      <c r="AO168" s="495"/>
      <c r="AP168" s="495"/>
      <c r="AQ168" s="495"/>
      <c r="AR168" s="496"/>
      <c r="AS168" s="496"/>
      <c r="AT168" s="498"/>
      <c r="AU168" s="498"/>
    </row>
    <row r="169" s="411" customFormat="1" spans="1:47">
      <c r="A169" s="493"/>
      <c r="B169" s="494"/>
      <c r="C169" s="495"/>
      <c r="D169" s="496"/>
      <c r="E169" s="497"/>
      <c r="F169" s="498"/>
      <c r="G169" s="499"/>
      <c r="H169" s="496"/>
      <c r="I169" s="496"/>
      <c r="J169" s="496"/>
      <c r="K169" s="496"/>
      <c r="L169" s="496"/>
      <c r="M169" s="495"/>
      <c r="N169" s="495"/>
      <c r="O169" s="495"/>
      <c r="P169" s="495"/>
      <c r="Q169" s="495"/>
      <c r="R169" s="495"/>
      <c r="S169" s="495"/>
      <c r="T169" s="495"/>
      <c r="U169" s="495"/>
      <c r="V169" s="495"/>
      <c r="W169" s="495"/>
      <c r="X169" s="495"/>
      <c r="Y169" s="495"/>
      <c r="Z169" s="496"/>
      <c r="AA169" s="500"/>
      <c r="AB169" s="496"/>
      <c r="AC169" s="501"/>
      <c r="AD169" s="500"/>
      <c r="AE169" s="496"/>
      <c r="AF169" s="496"/>
      <c r="AG169" s="496"/>
      <c r="AH169" s="498"/>
      <c r="AI169" s="502"/>
      <c r="AK169" s="487"/>
      <c r="AL169" s="495"/>
      <c r="AM169" s="495"/>
      <c r="AN169" s="495"/>
      <c r="AO169" s="495"/>
      <c r="AP169" s="495"/>
      <c r="AQ169" s="495"/>
      <c r="AR169" s="496"/>
      <c r="AS169" s="496"/>
      <c r="AT169" s="498"/>
      <c r="AU169" s="498"/>
    </row>
    <row r="170" s="411" customFormat="1" spans="1:47">
      <c r="A170" s="493"/>
      <c r="B170" s="494"/>
      <c r="C170" s="495"/>
      <c r="D170" s="496"/>
      <c r="E170" s="497"/>
      <c r="F170" s="498"/>
      <c r="G170" s="499"/>
      <c r="H170" s="496"/>
      <c r="I170" s="496"/>
      <c r="J170" s="496"/>
      <c r="K170" s="496"/>
      <c r="L170" s="496"/>
      <c r="M170" s="495"/>
      <c r="N170" s="495"/>
      <c r="O170" s="495"/>
      <c r="P170" s="495"/>
      <c r="Q170" s="495"/>
      <c r="R170" s="495"/>
      <c r="S170" s="495"/>
      <c r="T170" s="495"/>
      <c r="U170" s="495"/>
      <c r="V170" s="495"/>
      <c r="W170" s="495"/>
      <c r="X170" s="495"/>
      <c r="Y170" s="495"/>
      <c r="Z170" s="496"/>
      <c r="AA170" s="500"/>
      <c r="AB170" s="496"/>
      <c r="AC170" s="501"/>
      <c r="AD170" s="500"/>
      <c r="AE170" s="496"/>
      <c r="AF170" s="496"/>
      <c r="AG170" s="496"/>
      <c r="AH170" s="498"/>
      <c r="AI170" s="502"/>
      <c r="AK170" s="487"/>
      <c r="AL170" s="495"/>
      <c r="AM170" s="495"/>
      <c r="AN170" s="495"/>
      <c r="AO170" s="495"/>
      <c r="AP170" s="495"/>
      <c r="AQ170" s="495"/>
      <c r="AR170" s="496"/>
      <c r="AS170" s="496"/>
      <c r="AT170" s="498"/>
      <c r="AU170" s="498"/>
    </row>
    <row r="171" s="411" customFormat="1" spans="1:47">
      <c r="A171" s="493"/>
      <c r="B171" s="494"/>
      <c r="C171" s="495"/>
      <c r="D171" s="496"/>
      <c r="E171" s="497"/>
      <c r="F171" s="498"/>
      <c r="G171" s="499"/>
      <c r="H171" s="496"/>
      <c r="I171" s="496"/>
      <c r="J171" s="496"/>
      <c r="K171" s="496"/>
      <c r="L171" s="496"/>
      <c r="M171" s="495"/>
      <c r="N171" s="495"/>
      <c r="O171" s="495"/>
      <c r="P171" s="495"/>
      <c r="Q171" s="495"/>
      <c r="R171" s="495"/>
      <c r="S171" s="495"/>
      <c r="T171" s="495"/>
      <c r="U171" s="495"/>
      <c r="V171" s="495"/>
      <c r="W171" s="495"/>
      <c r="X171" s="495"/>
      <c r="Y171" s="495"/>
      <c r="Z171" s="496"/>
      <c r="AA171" s="500"/>
      <c r="AB171" s="496"/>
      <c r="AC171" s="501"/>
      <c r="AD171" s="500"/>
      <c r="AE171" s="496"/>
      <c r="AF171" s="496"/>
      <c r="AG171" s="496"/>
      <c r="AH171" s="498"/>
      <c r="AI171" s="502"/>
      <c r="AK171" s="487"/>
      <c r="AL171" s="495"/>
      <c r="AM171" s="495"/>
      <c r="AN171" s="495"/>
      <c r="AO171" s="495"/>
      <c r="AP171" s="495"/>
      <c r="AQ171" s="495"/>
      <c r="AR171" s="496"/>
      <c r="AS171" s="496"/>
      <c r="AT171" s="498"/>
      <c r="AU171" s="498"/>
    </row>
    <row r="172" s="411" customFormat="1" spans="1:47">
      <c r="A172" s="493"/>
      <c r="B172" s="494"/>
      <c r="C172" s="495"/>
      <c r="D172" s="496"/>
      <c r="E172" s="497"/>
      <c r="F172" s="498"/>
      <c r="G172" s="499"/>
      <c r="H172" s="496"/>
      <c r="I172" s="496"/>
      <c r="J172" s="496"/>
      <c r="K172" s="496"/>
      <c r="L172" s="496"/>
      <c r="M172" s="495"/>
      <c r="N172" s="495"/>
      <c r="O172" s="495"/>
      <c r="P172" s="495"/>
      <c r="Q172" s="495"/>
      <c r="R172" s="495"/>
      <c r="S172" s="495"/>
      <c r="T172" s="495"/>
      <c r="U172" s="495"/>
      <c r="V172" s="495"/>
      <c r="W172" s="495"/>
      <c r="X172" s="495"/>
      <c r="Y172" s="495"/>
      <c r="Z172" s="496"/>
      <c r="AA172" s="500"/>
      <c r="AB172" s="496"/>
      <c r="AC172" s="501"/>
      <c r="AD172" s="500"/>
      <c r="AE172" s="496"/>
      <c r="AF172" s="496"/>
      <c r="AG172" s="496"/>
      <c r="AH172" s="498"/>
      <c r="AI172" s="502"/>
      <c r="AK172" s="487"/>
      <c r="AL172" s="495"/>
      <c r="AM172" s="495"/>
      <c r="AN172" s="495"/>
      <c r="AO172" s="495"/>
      <c r="AP172" s="495"/>
      <c r="AQ172" s="495"/>
      <c r="AR172" s="496"/>
      <c r="AS172" s="496"/>
      <c r="AT172" s="498"/>
      <c r="AU172" s="498"/>
    </row>
    <row r="173" s="411" customFormat="1" spans="1:47">
      <c r="A173" s="493"/>
      <c r="B173" s="494"/>
      <c r="C173" s="495"/>
      <c r="D173" s="496"/>
      <c r="E173" s="497"/>
      <c r="F173" s="498"/>
      <c r="G173" s="499"/>
      <c r="H173" s="496"/>
      <c r="I173" s="496"/>
      <c r="J173" s="496"/>
      <c r="K173" s="496"/>
      <c r="L173" s="496"/>
      <c r="M173" s="495"/>
      <c r="N173" s="495"/>
      <c r="O173" s="495"/>
      <c r="P173" s="495"/>
      <c r="Q173" s="495"/>
      <c r="R173" s="495"/>
      <c r="S173" s="495"/>
      <c r="T173" s="495"/>
      <c r="U173" s="495"/>
      <c r="V173" s="495"/>
      <c r="W173" s="495"/>
      <c r="X173" s="495"/>
      <c r="Y173" s="495"/>
      <c r="Z173" s="496"/>
      <c r="AA173" s="500"/>
      <c r="AB173" s="496"/>
      <c r="AC173" s="501"/>
      <c r="AD173" s="500"/>
      <c r="AE173" s="496"/>
      <c r="AF173" s="496"/>
      <c r="AG173" s="496"/>
      <c r="AH173" s="498"/>
      <c r="AI173" s="502"/>
      <c r="AK173" s="487"/>
      <c r="AL173" s="495"/>
      <c r="AM173" s="495"/>
      <c r="AN173" s="495"/>
      <c r="AO173" s="495"/>
      <c r="AP173" s="495"/>
      <c r="AQ173" s="495"/>
      <c r="AR173" s="496"/>
      <c r="AS173" s="496"/>
      <c r="AT173" s="498"/>
      <c r="AU173" s="498"/>
    </row>
    <row r="174" s="411" customFormat="1" spans="1:47">
      <c r="A174" s="493"/>
      <c r="B174" s="494"/>
      <c r="C174" s="495"/>
      <c r="D174" s="496"/>
      <c r="E174" s="497"/>
      <c r="F174" s="498"/>
      <c r="G174" s="499"/>
      <c r="H174" s="496"/>
      <c r="I174" s="496"/>
      <c r="J174" s="496"/>
      <c r="K174" s="496"/>
      <c r="L174" s="496"/>
      <c r="M174" s="495"/>
      <c r="N174" s="495"/>
      <c r="O174" s="495"/>
      <c r="P174" s="495"/>
      <c r="Q174" s="495"/>
      <c r="R174" s="495"/>
      <c r="S174" s="495"/>
      <c r="T174" s="495"/>
      <c r="U174" s="495"/>
      <c r="V174" s="495"/>
      <c r="W174" s="495"/>
      <c r="X174" s="495"/>
      <c r="Y174" s="495"/>
      <c r="Z174" s="496"/>
      <c r="AA174" s="500"/>
      <c r="AB174" s="496"/>
      <c r="AC174" s="501"/>
      <c r="AD174" s="500"/>
      <c r="AE174" s="496"/>
      <c r="AF174" s="496"/>
      <c r="AG174" s="496"/>
      <c r="AH174" s="498"/>
      <c r="AI174" s="502"/>
      <c r="AK174" s="487"/>
      <c r="AL174" s="495"/>
      <c r="AM174" s="495"/>
      <c r="AN174" s="495"/>
      <c r="AO174" s="495"/>
      <c r="AP174" s="495"/>
      <c r="AQ174" s="495"/>
      <c r="AR174" s="496"/>
      <c r="AS174" s="496"/>
      <c r="AT174" s="498"/>
      <c r="AU174" s="498"/>
    </row>
    <row r="175" s="411" customFormat="1" spans="1:47">
      <c r="A175" s="493"/>
      <c r="B175" s="494"/>
      <c r="C175" s="495"/>
      <c r="D175" s="496"/>
      <c r="E175" s="497"/>
      <c r="F175" s="498"/>
      <c r="G175" s="499"/>
      <c r="H175" s="496"/>
      <c r="I175" s="496"/>
      <c r="J175" s="496"/>
      <c r="K175" s="496"/>
      <c r="L175" s="496"/>
      <c r="M175" s="495"/>
      <c r="N175" s="495"/>
      <c r="O175" s="495"/>
      <c r="P175" s="495"/>
      <c r="Q175" s="495"/>
      <c r="R175" s="495"/>
      <c r="S175" s="495"/>
      <c r="T175" s="495"/>
      <c r="U175" s="495"/>
      <c r="V175" s="495"/>
      <c r="W175" s="495"/>
      <c r="X175" s="495"/>
      <c r="Y175" s="495"/>
      <c r="Z175" s="496"/>
      <c r="AA175" s="500"/>
      <c r="AB175" s="496"/>
      <c r="AC175" s="501"/>
      <c r="AD175" s="500"/>
      <c r="AE175" s="496"/>
      <c r="AF175" s="496"/>
      <c r="AG175" s="496"/>
      <c r="AH175" s="498"/>
      <c r="AI175" s="502"/>
      <c r="AK175" s="487"/>
      <c r="AL175" s="495"/>
      <c r="AM175" s="495"/>
      <c r="AN175" s="495"/>
      <c r="AO175" s="495"/>
      <c r="AP175" s="495"/>
      <c r="AQ175" s="495"/>
      <c r="AR175" s="496"/>
      <c r="AS175" s="496"/>
      <c r="AT175" s="498"/>
      <c r="AU175" s="498"/>
    </row>
    <row r="176" s="411" customFormat="1" spans="1:47">
      <c r="A176" s="493"/>
      <c r="B176" s="494"/>
      <c r="C176" s="495"/>
      <c r="D176" s="496"/>
      <c r="E176" s="497"/>
      <c r="F176" s="498"/>
      <c r="G176" s="499"/>
      <c r="H176" s="496"/>
      <c r="I176" s="496"/>
      <c r="J176" s="496"/>
      <c r="K176" s="496"/>
      <c r="L176" s="496"/>
      <c r="M176" s="495"/>
      <c r="N176" s="495"/>
      <c r="O176" s="495"/>
      <c r="P176" s="495"/>
      <c r="Q176" s="495"/>
      <c r="R176" s="495"/>
      <c r="S176" s="495"/>
      <c r="T176" s="495"/>
      <c r="U176" s="495"/>
      <c r="V176" s="495"/>
      <c r="W176" s="495"/>
      <c r="X176" s="495"/>
      <c r="Y176" s="495"/>
      <c r="Z176" s="496"/>
      <c r="AA176" s="500"/>
      <c r="AB176" s="496"/>
      <c r="AC176" s="501"/>
      <c r="AD176" s="500"/>
      <c r="AE176" s="496"/>
      <c r="AF176" s="496"/>
      <c r="AG176" s="496"/>
      <c r="AH176" s="498"/>
      <c r="AI176" s="502"/>
      <c r="AK176" s="487"/>
      <c r="AL176" s="495"/>
      <c r="AM176" s="495"/>
      <c r="AN176" s="495"/>
      <c r="AO176" s="495"/>
      <c r="AP176" s="495"/>
      <c r="AQ176" s="495"/>
      <c r="AR176" s="496"/>
      <c r="AS176" s="496"/>
      <c r="AT176" s="498"/>
      <c r="AU176" s="498"/>
    </row>
    <row r="177" s="411" customFormat="1" spans="1:47">
      <c r="A177" s="493"/>
      <c r="B177" s="494"/>
      <c r="C177" s="495"/>
      <c r="D177" s="496"/>
      <c r="E177" s="497"/>
      <c r="F177" s="498"/>
      <c r="G177" s="499"/>
      <c r="H177" s="496"/>
      <c r="I177" s="496"/>
      <c r="J177" s="496"/>
      <c r="K177" s="496"/>
      <c r="L177" s="496"/>
      <c r="M177" s="495"/>
      <c r="N177" s="495"/>
      <c r="O177" s="495"/>
      <c r="P177" s="495"/>
      <c r="Q177" s="495"/>
      <c r="R177" s="495"/>
      <c r="S177" s="495"/>
      <c r="T177" s="495"/>
      <c r="U177" s="495"/>
      <c r="V177" s="495"/>
      <c r="W177" s="495"/>
      <c r="X177" s="495"/>
      <c r="Y177" s="495"/>
      <c r="Z177" s="496"/>
      <c r="AA177" s="500"/>
      <c r="AB177" s="496"/>
      <c r="AC177" s="501"/>
      <c r="AD177" s="500"/>
      <c r="AE177" s="496"/>
      <c r="AF177" s="496"/>
      <c r="AG177" s="496"/>
      <c r="AH177" s="498"/>
      <c r="AI177" s="502"/>
      <c r="AK177" s="487"/>
      <c r="AL177" s="495"/>
      <c r="AM177" s="495"/>
      <c r="AN177" s="495"/>
      <c r="AO177" s="495"/>
      <c r="AP177" s="495"/>
      <c r="AQ177" s="495"/>
      <c r="AR177" s="496"/>
      <c r="AS177" s="496"/>
      <c r="AT177" s="498"/>
      <c r="AU177" s="498"/>
    </row>
    <row r="178" s="411" customFormat="1" spans="1:47">
      <c r="A178" s="493"/>
      <c r="B178" s="494"/>
      <c r="C178" s="495"/>
      <c r="D178" s="496"/>
      <c r="E178" s="497"/>
      <c r="F178" s="498"/>
      <c r="G178" s="499"/>
      <c r="H178" s="496"/>
      <c r="I178" s="496"/>
      <c r="J178" s="496"/>
      <c r="K178" s="496"/>
      <c r="L178" s="496"/>
      <c r="M178" s="495"/>
      <c r="N178" s="495"/>
      <c r="O178" s="495"/>
      <c r="P178" s="495"/>
      <c r="Q178" s="495"/>
      <c r="R178" s="495"/>
      <c r="S178" s="495"/>
      <c r="T178" s="495"/>
      <c r="U178" s="495"/>
      <c r="V178" s="495"/>
      <c r="W178" s="495"/>
      <c r="X178" s="495"/>
      <c r="Y178" s="495"/>
      <c r="Z178" s="496"/>
      <c r="AA178" s="500"/>
      <c r="AB178" s="496"/>
      <c r="AC178" s="501"/>
      <c r="AD178" s="500"/>
      <c r="AE178" s="496"/>
      <c r="AF178" s="496"/>
      <c r="AG178" s="496"/>
      <c r="AH178" s="498"/>
      <c r="AI178" s="502"/>
      <c r="AK178" s="487"/>
      <c r="AL178" s="495"/>
      <c r="AM178" s="495"/>
      <c r="AN178" s="495"/>
      <c r="AO178" s="495"/>
      <c r="AP178" s="495"/>
      <c r="AQ178" s="495"/>
      <c r="AR178" s="496"/>
      <c r="AS178" s="496"/>
      <c r="AT178" s="498"/>
      <c r="AU178" s="498"/>
    </row>
    <row r="179" s="411" customFormat="1" spans="1:47">
      <c r="A179" s="493"/>
      <c r="B179" s="494"/>
      <c r="C179" s="495"/>
      <c r="D179" s="496"/>
      <c r="E179" s="497"/>
      <c r="F179" s="498"/>
      <c r="G179" s="499"/>
      <c r="H179" s="496"/>
      <c r="I179" s="496"/>
      <c r="J179" s="496"/>
      <c r="K179" s="496"/>
      <c r="L179" s="496"/>
      <c r="M179" s="495"/>
      <c r="N179" s="495"/>
      <c r="O179" s="495"/>
      <c r="P179" s="495"/>
      <c r="Q179" s="495"/>
      <c r="R179" s="495"/>
      <c r="S179" s="495"/>
      <c r="T179" s="495"/>
      <c r="U179" s="495"/>
      <c r="V179" s="495"/>
      <c r="W179" s="495"/>
      <c r="X179" s="495"/>
      <c r="Y179" s="495"/>
      <c r="Z179" s="496"/>
      <c r="AA179" s="500"/>
      <c r="AB179" s="496"/>
      <c r="AC179" s="501"/>
      <c r="AD179" s="500"/>
      <c r="AE179" s="496"/>
      <c r="AF179" s="496"/>
      <c r="AG179" s="496"/>
      <c r="AH179" s="498"/>
      <c r="AI179" s="502"/>
      <c r="AK179" s="487"/>
      <c r="AL179" s="495"/>
      <c r="AM179" s="495"/>
      <c r="AN179" s="495"/>
      <c r="AO179" s="495"/>
      <c r="AP179" s="495"/>
      <c r="AQ179" s="495"/>
      <c r="AR179" s="496"/>
      <c r="AS179" s="496"/>
      <c r="AT179" s="498"/>
      <c r="AU179" s="498"/>
    </row>
    <row r="180" s="411" customFormat="1" spans="1:47">
      <c r="A180" s="493"/>
      <c r="B180" s="494"/>
      <c r="C180" s="495"/>
      <c r="D180" s="496"/>
      <c r="E180" s="497"/>
      <c r="F180" s="498"/>
      <c r="G180" s="499"/>
      <c r="H180" s="496"/>
      <c r="I180" s="496"/>
      <c r="J180" s="496"/>
      <c r="K180" s="496"/>
      <c r="L180" s="496"/>
      <c r="M180" s="495"/>
      <c r="N180" s="495"/>
      <c r="O180" s="495"/>
      <c r="P180" s="495"/>
      <c r="Q180" s="495"/>
      <c r="R180" s="495"/>
      <c r="S180" s="495"/>
      <c r="T180" s="495"/>
      <c r="U180" s="495"/>
      <c r="V180" s="495"/>
      <c r="W180" s="495"/>
      <c r="X180" s="495"/>
      <c r="Y180" s="495"/>
      <c r="Z180" s="496"/>
      <c r="AA180" s="500"/>
      <c r="AB180" s="496"/>
      <c r="AC180" s="501"/>
      <c r="AD180" s="500"/>
      <c r="AE180" s="496"/>
      <c r="AF180" s="496"/>
      <c r="AG180" s="496"/>
      <c r="AH180" s="498"/>
      <c r="AI180" s="502"/>
      <c r="AK180" s="487"/>
      <c r="AL180" s="495"/>
      <c r="AM180" s="495"/>
      <c r="AN180" s="495"/>
      <c r="AO180" s="495"/>
      <c r="AP180" s="495"/>
      <c r="AQ180" s="495"/>
      <c r="AR180" s="496"/>
      <c r="AS180" s="496"/>
      <c r="AT180" s="498"/>
      <c r="AU180" s="498"/>
    </row>
    <row r="181" s="411" customFormat="1" spans="1:47">
      <c r="A181" s="493"/>
      <c r="B181" s="494"/>
      <c r="C181" s="495"/>
      <c r="D181" s="496"/>
      <c r="E181" s="497"/>
      <c r="F181" s="498"/>
      <c r="G181" s="499"/>
      <c r="H181" s="496"/>
      <c r="I181" s="496"/>
      <c r="J181" s="496"/>
      <c r="K181" s="496"/>
      <c r="L181" s="496"/>
      <c r="M181" s="495"/>
      <c r="N181" s="495"/>
      <c r="O181" s="495"/>
      <c r="P181" s="495"/>
      <c r="Q181" s="495"/>
      <c r="R181" s="495"/>
      <c r="S181" s="495"/>
      <c r="T181" s="495"/>
      <c r="U181" s="495"/>
      <c r="V181" s="495"/>
      <c r="W181" s="495"/>
      <c r="X181" s="495"/>
      <c r="Y181" s="495"/>
      <c r="Z181" s="496"/>
      <c r="AA181" s="500"/>
      <c r="AB181" s="496"/>
      <c r="AC181" s="501"/>
      <c r="AD181" s="500"/>
      <c r="AE181" s="496"/>
      <c r="AF181" s="496"/>
      <c r="AG181" s="496"/>
      <c r="AH181" s="498"/>
      <c r="AI181" s="502"/>
      <c r="AK181" s="487"/>
      <c r="AL181" s="495"/>
      <c r="AM181" s="495"/>
      <c r="AN181" s="495"/>
      <c r="AO181" s="495"/>
      <c r="AP181" s="495"/>
      <c r="AQ181" s="495"/>
      <c r="AR181" s="496"/>
      <c r="AS181" s="496"/>
      <c r="AT181" s="498"/>
      <c r="AU181" s="498"/>
    </row>
    <row r="182" s="411" customFormat="1" spans="1:47">
      <c r="A182" s="493"/>
      <c r="B182" s="494"/>
      <c r="C182" s="495"/>
      <c r="D182" s="496"/>
      <c r="E182" s="497"/>
      <c r="F182" s="498"/>
      <c r="G182" s="499"/>
      <c r="H182" s="496"/>
      <c r="I182" s="496"/>
      <c r="J182" s="496"/>
      <c r="K182" s="496"/>
      <c r="L182" s="496"/>
      <c r="M182" s="495"/>
      <c r="N182" s="495"/>
      <c r="O182" s="495"/>
      <c r="P182" s="495"/>
      <c r="Q182" s="495"/>
      <c r="R182" s="495"/>
      <c r="S182" s="495"/>
      <c r="T182" s="495"/>
      <c r="U182" s="495"/>
      <c r="V182" s="495"/>
      <c r="W182" s="495"/>
      <c r="X182" s="495"/>
      <c r="Y182" s="495"/>
      <c r="Z182" s="496"/>
      <c r="AA182" s="500"/>
      <c r="AB182" s="496"/>
      <c r="AC182" s="501"/>
      <c r="AD182" s="500"/>
      <c r="AE182" s="496"/>
      <c r="AF182" s="496"/>
      <c r="AG182" s="496"/>
      <c r="AH182" s="498"/>
      <c r="AI182" s="502"/>
      <c r="AK182" s="487"/>
      <c r="AL182" s="495"/>
      <c r="AM182" s="495"/>
      <c r="AN182" s="495"/>
      <c r="AO182" s="495"/>
      <c r="AP182" s="495"/>
      <c r="AQ182" s="495"/>
      <c r="AR182" s="496"/>
      <c r="AS182" s="496"/>
      <c r="AT182" s="498"/>
      <c r="AU182" s="498"/>
    </row>
    <row r="183" s="411" customFormat="1" spans="1:47">
      <c r="A183" s="493"/>
      <c r="B183" s="494"/>
      <c r="C183" s="495"/>
      <c r="D183" s="496"/>
      <c r="E183" s="497"/>
      <c r="F183" s="498"/>
      <c r="G183" s="499"/>
      <c r="H183" s="496"/>
      <c r="I183" s="496"/>
      <c r="J183" s="496"/>
      <c r="K183" s="496"/>
      <c r="L183" s="496"/>
      <c r="M183" s="495"/>
      <c r="N183" s="495"/>
      <c r="O183" s="495"/>
      <c r="P183" s="495"/>
      <c r="Q183" s="495"/>
      <c r="R183" s="495"/>
      <c r="S183" s="495"/>
      <c r="T183" s="495"/>
      <c r="U183" s="495"/>
      <c r="V183" s="495"/>
      <c r="W183" s="495"/>
      <c r="X183" s="495"/>
      <c r="Y183" s="495"/>
      <c r="Z183" s="496"/>
      <c r="AA183" s="500"/>
      <c r="AB183" s="496"/>
      <c r="AC183" s="501"/>
      <c r="AD183" s="500"/>
      <c r="AE183" s="496"/>
      <c r="AF183" s="496"/>
      <c r="AG183" s="496"/>
      <c r="AH183" s="498"/>
      <c r="AI183" s="502"/>
      <c r="AK183" s="487"/>
      <c r="AL183" s="495"/>
      <c r="AM183" s="495"/>
      <c r="AN183" s="495"/>
      <c r="AO183" s="495"/>
      <c r="AP183" s="495"/>
      <c r="AQ183" s="495"/>
      <c r="AR183" s="496"/>
      <c r="AS183" s="496"/>
      <c r="AT183" s="498"/>
      <c r="AU183" s="498"/>
    </row>
    <row r="184" s="411" customFormat="1" spans="1:47">
      <c r="A184" s="493"/>
      <c r="B184" s="494"/>
      <c r="C184" s="495"/>
      <c r="D184" s="496"/>
      <c r="E184" s="497"/>
      <c r="F184" s="498"/>
      <c r="G184" s="499"/>
      <c r="H184" s="496"/>
      <c r="I184" s="496"/>
      <c r="J184" s="496"/>
      <c r="K184" s="496"/>
      <c r="L184" s="496"/>
      <c r="M184" s="495"/>
      <c r="N184" s="495"/>
      <c r="O184" s="495"/>
      <c r="P184" s="495"/>
      <c r="Q184" s="495"/>
      <c r="R184" s="495"/>
      <c r="S184" s="495"/>
      <c r="T184" s="495"/>
      <c r="U184" s="495"/>
      <c r="V184" s="495"/>
      <c r="W184" s="495"/>
      <c r="X184" s="495"/>
      <c r="Y184" s="495"/>
      <c r="Z184" s="496"/>
      <c r="AA184" s="500"/>
      <c r="AB184" s="496"/>
      <c r="AC184" s="501"/>
      <c r="AD184" s="500"/>
      <c r="AE184" s="496"/>
      <c r="AF184" s="496"/>
      <c r="AG184" s="496"/>
      <c r="AH184" s="498"/>
      <c r="AI184" s="502"/>
      <c r="AK184" s="487"/>
      <c r="AL184" s="495"/>
      <c r="AM184" s="495"/>
      <c r="AN184" s="495"/>
      <c r="AO184" s="495"/>
      <c r="AP184" s="495"/>
      <c r="AQ184" s="495"/>
      <c r="AR184" s="496"/>
      <c r="AS184" s="496"/>
      <c r="AT184" s="498"/>
      <c r="AU184" s="498"/>
    </row>
    <row r="185" s="411" customFormat="1" spans="1:47">
      <c r="A185" s="493"/>
      <c r="B185" s="494"/>
      <c r="C185" s="495"/>
      <c r="D185" s="496"/>
      <c r="E185" s="497"/>
      <c r="F185" s="498"/>
      <c r="G185" s="499"/>
      <c r="H185" s="496"/>
      <c r="I185" s="496"/>
      <c r="J185" s="496"/>
      <c r="K185" s="496"/>
      <c r="L185" s="496"/>
      <c r="M185" s="495"/>
      <c r="N185" s="495"/>
      <c r="O185" s="495"/>
      <c r="P185" s="495"/>
      <c r="Q185" s="495"/>
      <c r="R185" s="495"/>
      <c r="S185" s="495"/>
      <c r="T185" s="495"/>
      <c r="U185" s="495"/>
      <c r="V185" s="495"/>
      <c r="W185" s="495"/>
      <c r="X185" s="495"/>
      <c r="Y185" s="495"/>
      <c r="Z185" s="496"/>
      <c r="AA185" s="500"/>
      <c r="AB185" s="496"/>
      <c r="AC185" s="501"/>
      <c r="AD185" s="500"/>
      <c r="AE185" s="496"/>
      <c r="AF185" s="496"/>
      <c r="AG185" s="496"/>
      <c r="AH185" s="498"/>
      <c r="AI185" s="502"/>
      <c r="AK185" s="487"/>
      <c r="AL185" s="495"/>
      <c r="AM185" s="495"/>
      <c r="AN185" s="495"/>
      <c r="AO185" s="495"/>
      <c r="AP185" s="495"/>
      <c r="AQ185" s="495"/>
      <c r="AR185" s="496"/>
      <c r="AS185" s="496"/>
      <c r="AT185" s="498"/>
      <c r="AU185" s="498"/>
    </row>
    <row r="186" s="411" customFormat="1" spans="1:47">
      <c r="A186" s="493"/>
      <c r="B186" s="494"/>
      <c r="C186" s="495"/>
      <c r="D186" s="496"/>
      <c r="E186" s="497"/>
      <c r="F186" s="498"/>
      <c r="G186" s="499"/>
      <c r="H186" s="496"/>
      <c r="I186" s="496"/>
      <c r="J186" s="496"/>
      <c r="K186" s="496"/>
      <c r="L186" s="496"/>
      <c r="M186" s="495"/>
      <c r="N186" s="495"/>
      <c r="O186" s="495"/>
      <c r="P186" s="495"/>
      <c r="Q186" s="495"/>
      <c r="R186" s="495"/>
      <c r="S186" s="495"/>
      <c r="T186" s="495"/>
      <c r="U186" s="495"/>
      <c r="V186" s="495"/>
      <c r="W186" s="495"/>
      <c r="X186" s="495"/>
      <c r="Y186" s="495"/>
      <c r="Z186" s="496"/>
      <c r="AA186" s="500"/>
      <c r="AB186" s="496"/>
      <c r="AC186" s="501"/>
      <c r="AD186" s="500"/>
      <c r="AE186" s="496"/>
      <c r="AF186" s="496"/>
      <c r="AG186" s="496"/>
      <c r="AH186" s="498"/>
      <c r="AI186" s="502"/>
      <c r="AK186" s="487"/>
      <c r="AL186" s="495"/>
      <c r="AM186" s="495"/>
      <c r="AN186" s="495"/>
      <c r="AO186" s="495"/>
      <c r="AP186" s="495"/>
      <c r="AQ186" s="495"/>
      <c r="AR186" s="496"/>
      <c r="AS186" s="496"/>
      <c r="AT186" s="498"/>
      <c r="AU186" s="498"/>
    </row>
    <row r="187" s="411" customFormat="1" spans="1:47">
      <c r="A187" s="493"/>
      <c r="B187" s="494"/>
      <c r="C187" s="495"/>
      <c r="D187" s="496"/>
      <c r="E187" s="497"/>
      <c r="F187" s="498"/>
      <c r="G187" s="499"/>
      <c r="H187" s="496"/>
      <c r="I187" s="496"/>
      <c r="J187" s="496"/>
      <c r="K187" s="496"/>
      <c r="L187" s="496"/>
      <c r="M187" s="495"/>
      <c r="N187" s="495"/>
      <c r="O187" s="495"/>
      <c r="P187" s="495"/>
      <c r="Q187" s="495"/>
      <c r="R187" s="495"/>
      <c r="S187" s="495"/>
      <c r="T187" s="495"/>
      <c r="U187" s="495"/>
      <c r="V187" s="495"/>
      <c r="W187" s="495"/>
      <c r="X187" s="495"/>
      <c r="Y187" s="495"/>
      <c r="Z187" s="496"/>
      <c r="AA187" s="500"/>
      <c r="AB187" s="496"/>
      <c r="AC187" s="501"/>
      <c r="AD187" s="500"/>
      <c r="AE187" s="496"/>
      <c r="AF187" s="496"/>
      <c r="AG187" s="496"/>
      <c r="AH187" s="498"/>
      <c r="AI187" s="502"/>
      <c r="AK187" s="487"/>
      <c r="AL187" s="495"/>
      <c r="AM187" s="495"/>
      <c r="AN187" s="495"/>
      <c r="AO187" s="495"/>
      <c r="AP187" s="495"/>
      <c r="AQ187" s="495"/>
      <c r="AR187" s="496"/>
      <c r="AS187" s="496"/>
      <c r="AT187" s="498"/>
      <c r="AU187" s="498"/>
    </row>
    <row r="188" s="411" customFormat="1" spans="1:47">
      <c r="A188" s="493"/>
      <c r="B188" s="494"/>
      <c r="C188" s="495"/>
      <c r="D188" s="496"/>
      <c r="E188" s="497"/>
      <c r="F188" s="498"/>
      <c r="G188" s="499"/>
      <c r="H188" s="496"/>
      <c r="I188" s="496"/>
      <c r="J188" s="496"/>
      <c r="K188" s="496"/>
      <c r="L188" s="496"/>
      <c r="M188" s="495"/>
      <c r="N188" s="495"/>
      <c r="O188" s="495"/>
      <c r="P188" s="495"/>
      <c r="Q188" s="495"/>
      <c r="R188" s="495"/>
      <c r="S188" s="495"/>
      <c r="T188" s="495"/>
      <c r="U188" s="495"/>
      <c r="V188" s="495"/>
      <c r="W188" s="495"/>
      <c r="X188" s="495"/>
      <c r="Y188" s="495"/>
      <c r="Z188" s="496"/>
      <c r="AA188" s="500"/>
      <c r="AB188" s="496"/>
      <c r="AC188" s="501"/>
      <c r="AD188" s="500"/>
      <c r="AE188" s="496"/>
      <c r="AF188" s="496"/>
      <c r="AG188" s="496"/>
      <c r="AH188" s="498"/>
      <c r="AI188" s="502"/>
      <c r="AK188" s="487"/>
      <c r="AL188" s="495"/>
      <c r="AM188" s="495"/>
      <c r="AN188" s="495"/>
      <c r="AO188" s="495"/>
      <c r="AP188" s="495"/>
      <c r="AQ188" s="495"/>
      <c r="AR188" s="496"/>
      <c r="AS188" s="496"/>
      <c r="AT188" s="498"/>
      <c r="AU188" s="498"/>
    </row>
    <row r="189" s="411" customFormat="1" spans="1:47">
      <c r="A189" s="493"/>
      <c r="B189" s="494"/>
      <c r="C189" s="495"/>
      <c r="D189" s="496"/>
      <c r="E189" s="497"/>
      <c r="F189" s="498"/>
      <c r="G189" s="499"/>
      <c r="H189" s="496"/>
      <c r="I189" s="496"/>
      <c r="J189" s="496"/>
      <c r="K189" s="496"/>
      <c r="L189" s="496"/>
      <c r="M189" s="495"/>
      <c r="N189" s="495"/>
      <c r="O189" s="495"/>
      <c r="P189" s="495"/>
      <c r="Q189" s="495"/>
      <c r="R189" s="495"/>
      <c r="S189" s="495"/>
      <c r="T189" s="495"/>
      <c r="U189" s="495"/>
      <c r="V189" s="495"/>
      <c r="W189" s="495"/>
      <c r="X189" s="495"/>
      <c r="Y189" s="495"/>
      <c r="Z189" s="496"/>
      <c r="AA189" s="500"/>
      <c r="AB189" s="496"/>
      <c r="AC189" s="501"/>
      <c r="AD189" s="500"/>
      <c r="AE189" s="496"/>
      <c r="AF189" s="496"/>
      <c r="AG189" s="496"/>
      <c r="AH189" s="498"/>
      <c r="AI189" s="502"/>
      <c r="AK189" s="487"/>
      <c r="AL189" s="495"/>
      <c r="AM189" s="495"/>
      <c r="AN189" s="495"/>
      <c r="AO189" s="495"/>
      <c r="AP189" s="495"/>
      <c r="AQ189" s="495"/>
      <c r="AR189" s="496"/>
      <c r="AS189" s="496"/>
      <c r="AT189" s="498"/>
      <c r="AU189" s="498"/>
    </row>
    <row r="190" s="411" customFormat="1" spans="1:47">
      <c r="A190" s="493"/>
      <c r="B190" s="494"/>
      <c r="C190" s="495"/>
      <c r="D190" s="496"/>
      <c r="E190" s="497"/>
      <c r="F190" s="498"/>
      <c r="G190" s="499"/>
      <c r="H190" s="496"/>
      <c r="I190" s="496"/>
      <c r="J190" s="496"/>
      <c r="K190" s="496"/>
      <c r="L190" s="496"/>
      <c r="M190" s="495"/>
      <c r="N190" s="495"/>
      <c r="O190" s="495"/>
      <c r="P190" s="495"/>
      <c r="Q190" s="495"/>
      <c r="R190" s="495"/>
      <c r="S190" s="495"/>
      <c r="T190" s="495"/>
      <c r="U190" s="495"/>
      <c r="V190" s="495"/>
      <c r="W190" s="495"/>
      <c r="X190" s="495"/>
      <c r="Y190" s="495"/>
      <c r="Z190" s="496"/>
      <c r="AA190" s="500"/>
      <c r="AB190" s="496"/>
      <c r="AC190" s="501"/>
      <c r="AD190" s="500"/>
      <c r="AE190" s="496"/>
      <c r="AF190" s="496"/>
      <c r="AG190" s="496"/>
      <c r="AH190" s="498"/>
      <c r="AI190" s="502"/>
      <c r="AK190" s="487"/>
      <c r="AL190" s="495"/>
      <c r="AM190" s="495"/>
      <c r="AN190" s="495"/>
      <c r="AO190" s="495"/>
      <c r="AP190" s="495"/>
      <c r="AQ190" s="495"/>
      <c r="AR190" s="496"/>
      <c r="AS190" s="496"/>
      <c r="AT190" s="498"/>
      <c r="AU190" s="498"/>
    </row>
    <row r="191" s="411" customFormat="1" spans="1:47">
      <c r="A191" s="493"/>
      <c r="B191" s="494"/>
      <c r="C191" s="495"/>
      <c r="D191" s="496"/>
      <c r="E191" s="497"/>
      <c r="F191" s="498"/>
      <c r="G191" s="499"/>
      <c r="H191" s="496"/>
      <c r="I191" s="496"/>
      <c r="J191" s="496"/>
      <c r="K191" s="496"/>
      <c r="L191" s="496"/>
      <c r="M191" s="495"/>
      <c r="N191" s="495"/>
      <c r="O191" s="495"/>
      <c r="P191" s="495"/>
      <c r="Q191" s="495"/>
      <c r="R191" s="495"/>
      <c r="S191" s="495"/>
      <c r="T191" s="495"/>
      <c r="U191" s="495"/>
      <c r="V191" s="495"/>
      <c r="W191" s="495"/>
      <c r="X191" s="495"/>
      <c r="Y191" s="495"/>
      <c r="Z191" s="496"/>
      <c r="AA191" s="500"/>
      <c r="AB191" s="496"/>
      <c r="AC191" s="501"/>
      <c r="AD191" s="500"/>
      <c r="AE191" s="496"/>
      <c r="AF191" s="496"/>
      <c r="AG191" s="496"/>
      <c r="AH191" s="498"/>
      <c r="AI191" s="502"/>
      <c r="AK191" s="487"/>
      <c r="AL191" s="495"/>
      <c r="AM191" s="495"/>
      <c r="AN191" s="495"/>
      <c r="AO191" s="495"/>
      <c r="AP191" s="495"/>
      <c r="AQ191" s="495"/>
      <c r="AR191" s="496"/>
      <c r="AS191" s="496"/>
      <c r="AT191" s="498"/>
      <c r="AU191" s="498"/>
    </row>
    <row r="192" s="411" customFormat="1" spans="1:47">
      <c r="A192" s="493"/>
      <c r="B192" s="494"/>
      <c r="C192" s="495"/>
      <c r="D192" s="496"/>
      <c r="E192" s="497"/>
      <c r="F192" s="498"/>
      <c r="G192" s="499"/>
      <c r="H192" s="496"/>
      <c r="I192" s="496"/>
      <c r="J192" s="496"/>
      <c r="K192" s="496"/>
      <c r="L192" s="496"/>
      <c r="M192" s="495"/>
      <c r="N192" s="495"/>
      <c r="O192" s="495"/>
      <c r="P192" s="495"/>
      <c r="Q192" s="495"/>
      <c r="R192" s="495"/>
      <c r="S192" s="495"/>
      <c r="T192" s="495"/>
      <c r="U192" s="495"/>
      <c r="V192" s="495"/>
      <c r="W192" s="495"/>
      <c r="X192" s="495"/>
      <c r="Y192" s="495"/>
      <c r="Z192" s="496"/>
      <c r="AA192" s="500"/>
      <c r="AB192" s="496"/>
      <c r="AC192" s="501"/>
      <c r="AD192" s="500"/>
      <c r="AE192" s="496"/>
      <c r="AF192" s="496"/>
      <c r="AG192" s="496"/>
      <c r="AH192" s="498"/>
      <c r="AI192" s="502"/>
      <c r="AK192" s="487"/>
      <c r="AL192" s="495"/>
      <c r="AM192" s="495"/>
      <c r="AN192" s="495"/>
      <c r="AO192" s="495"/>
      <c r="AP192" s="495"/>
      <c r="AQ192" s="495"/>
      <c r="AR192" s="496"/>
      <c r="AS192" s="496"/>
      <c r="AT192" s="498"/>
      <c r="AU192" s="498"/>
    </row>
    <row r="193" s="411" customFormat="1" spans="1:47">
      <c r="A193" s="493"/>
      <c r="B193" s="494"/>
      <c r="C193" s="495"/>
      <c r="D193" s="496"/>
      <c r="E193" s="497"/>
      <c r="F193" s="498"/>
      <c r="G193" s="499"/>
      <c r="H193" s="496"/>
      <c r="I193" s="496"/>
      <c r="J193" s="496"/>
      <c r="K193" s="496"/>
      <c r="L193" s="496"/>
      <c r="M193" s="495"/>
      <c r="N193" s="495"/>
      <c r="O193" s="495"/>
      <c r="P193" s="495"/>
      <c r="Q193" s="495"/>
      <c r="R193" s="495"/>
      <c r="S193" s="495"/>
      <c r="T193" s="495"/>
      <c r="U193" s="495"/>
      <c r="V193" s="495"/>
      <c r="W193" s="495"/>
      <c r="X193" s="495"/>
      <c r="Y193" s="495"/>
      <c r="Z193" s="496"/>
      <c r="AA193" s="500"/>
      <c r="AB193" s="496"/>
      <c r="AC193" s="501"/>
      <c r="AD193" s="500"/>
      <c r="AE193" s="496"/>
      <c r="AF193" s="496"/>
      <c r="AG193" s="496"/>
      <c r="AH193" s="498"/>
      <c r="AI193" s="502"/>
      <c r="AK193" s="487"/>
      <c r="AL193" s="495"/>
      <c r="AM193" s="495"/>
      <c r="AN193" s="495"/>
      <c r="AO193" s="495"/>
      <c r="AP193" s="495"/>
      <c r="AQ193" s="495"/>
      <c r="AR193" s="496"/>
      <c r="AS193" s="496"/>
      <c r="AT193" s="498"/>
      <c r="AU193" s="498"/>
    </row>
    <row r="194" s="411" customFormat="1" spans="1:47">
      <c r="A194" s="493"/>
      <c r="B194" s="494"/>
      <c r="C194" s="495"/>
      <c r="D194" s="496"/>
      <c r="E194" s="497"/>
      <c r="F194" s="498"/>
      <c r="G194" s="499"/>
      <c r="H194" s="496"/>
      <c r="I194" s="496"/>
      <c r="J194" s="496"/>
      <c r="K194" s="496"/>
      <c r="L194" s="496"/>
      <c r="M194" s="495"/>
      <c r="N194" s="495"/>
      <c r="O194" s="495"/>
      <c r="P194" s="495"/>
      <c r="Q194" s="495"/>
      <c r="R194" s="495"/>
      <c r="S194" s="495"/>
      <c r="T194" s="495"/>
      <c r="U194" s="495"/>
      <c r="V194" s="495"/>
      <c r="W194" s="495"/>
      <c r="X194" s="495"/>
      <c r="Y194" s="495"/>
      <c r="Z194" s="496"/>
      <c r="AA194" s="500"/>
      <c r="AB194" s="496"/>
      <c r="AC194" s="501"/>
      <c r="AD194" s="500"/>
      <c r="AE194" s="496"/>
      <c r="AF194" s="496"/>
      <c r="AG194" s="496"/>
      <c r="AH194" s="498"/>
      <c r="AI194" s="502"/>
      <c r="AK194" s="487"/>
      <c r="AL194" s="495"/>
      <c r="AM194" s="495"/>
      <c r="AN194" s="495"/>
      <c r="AO194" s="495"/>
      <c r="AP194" s="495"/>
      <c r="AQ194" s="495"/>
      <c r="AR194" s="496"/>
      <c r="AS194" s="496"/>
      <c r="AT194" s="498"/>
      <c r="AU194" s="498"/>
    </row>
    <row r="195" s="411" customFormat="1" spans="1:47">
      <c r="A195" s="493"/>
      <c r="B195" s="494"/>
      <c r="C195" s="495"/>
      <c r="D195" s="496"/>
      <c r="E195" s="497"/>
      <c r="F195" s="498"/>
      <c r="G195" s="499"/>
      <c r="H195" s="496"/>
      <c r="I195" s="496"/>
      <c r="J195" s="496"/>
      <c r="K195" s="496"/>
      <c r="L195" s="496"/>
      <c r="M195" s="495"/>
      <c r="N195" s="495"/>
      <c r="O195" s="495"/>
      <c r="P195" s="495"/>
      <c r="Q195" s="495"/>
      <c r="R195" s="495"/>
      <c r="S195" s="495"/>
      <c r="T195" s="495"/>
      <c r="U195" s="495"/>
      <c r="V195" s="495"/>
      <c r="W195" s="495"/>
      <c r="X195" s="495"/>
      <c r="Y195" s="495"/>
      <c r="Z195" s="496"/>
      <c r="AA195" s="500"/>
      <c r="AB195" s="496"/>
      <c r="AC195" s="501"/>
      <c r="AD195" s="500"/>
      <c r="AE195" s="496"/>
      <c r="AF195" s="496"/>
      <c r="AG195" s="496"/>
      <c r="AH195" s="498"/>
      <c r="AI195" s="502"/>
      <c r="AK195" s="487"/>
      <c r="AL195" s="495"/>
      <c r="AM195" s="495"/>
      <c r="AN195" s="495"/>
      <c r="AO195" s="495"/>
      <c r="AP195" s="495"/>
      <c r="AQ195" s="495"/>
      <c r="AR195" s="496"/>
      <c r="AS195" s="496"/>
      <c r="AT195" s="498"/>
      <c r="AU195" s="498"/>
    </row>
    <row r="196" s="411" customFormat="1" spans="1:47">
      <c r="A196" s="493"/>
      <c r="B196" s="494"/>
      <c r="C196" s="495"/>
      <c r="D196" s="496"/>
      <c r="E196" s="497"/>
      <c r="F196" s="498"/>
      <c r="G196" s="499"/>
      <c r="H196" s="496"/>
      <c r="I196" s="496"/>
      <c r="J196" s="496"/>
      <c r="K196" s="496"/>
      <c r="L196" s="496"/>
      <c r="M196" s="495"/>
      <c r="N196" s="495"/>
      <c r="O196" s="495"/>
      <c r="P196" s="495"/>
      <c r="Q196" s="495"/>
      <c r="R196" s="495"/>
      <c r="S196" s="495"/>
      <c r="T196" s="495"/>
      <c r="U196" s="495"/>
      <c r="V196" s="495"/>
      <c r="W196" s="495"/>
      <c r="X196" s="495"/>
      <c r="Y196" s="495"/>
      <c r="Z196" s="496"/>
      <c r="AA196" s="500"/>
      <c r="AB196" s="496"/>
      <c r="AC196" s="501"/>
      <c r="AD196" s="500"/>
      <c r="AE196" s="496"/>
      <c r="AF196" s="496"/>
      <c r="AG196" s="496"/>
      <c r="AH196" s="498"/>
      <c r="AI196" s="502"/>
      <c r="AK196" s="487"/>
      <c r="AL196" s="495"/>
      <c r="AM196" s="495"/>
      <c r="AN196" s="495"/>
      <c r="AO196" s="495"/>
      <c r="AP196" s="495"/>
      <c r="AQ196" s="495"/>
      <c r="AR196" s="496"/>
      <c r="AS196" s="496"/>
      <c r="AT196" s="498"/>
      <c r="AU196" s="498"/>
    </row>
    <row r="197" s="411" customFormat="1" spans="1:47">
      <c r="A197" s="493"/>
      <c r="B197" s="494"/>
      <c r="C197" s="495"/>
      <c r="D197" s="496"/>
      <c r="E197" s="497"/>
      <c r="F197" s="498"/>
      <c r="G197" s="499"/>
      <c r="H197" s="496"/>
      <c r="I197" s="496"/>
      <c r="J197" s="496"/>
      <c r="K197" s="496"/>
      <c r="L197" s="496"/>
      <c r="M197" s="495"/>
      <c r="N197" s="495"/>
      <c r="O197" s="495"/>
      <c r="P197" s="495"/>
      <c r="Q197" s="495"/>
      <c r="R197" s="495"/>
      <c r="S197" s="495"/>
      <c r="T197" s="495"/>
      <c r="U197" s="495"/>
      <c r="V197" s="495"/>
      <c r="W197" s="495"/>
      <c r="X197" s="495"/>
      <c r="Y197" s="495"/>
      <c r="Z197" s="496"/>
      <c r="AA197" s="500"/>
      <c r="AB197" s="496"/>
      <c r="AC197" s="501"/>
      <c r="AD197" s="500"/>
      <c r="AE197" s="496"/>
      <c r="AF197" s="496"/>
      <c r="AG197" s="496"/>
      <c r="AH197" s="498"/>
      <c r="AI197" s="502"/>
      <c r="AK197" s="487"/>
      <c r="AL197" s="495"/>
      <c r="AM197" s="495"/>
      <c r="AN197" s="495"/>
      <c r="AO197" s="495"/>
      <c r="AP197" s="495"/>
      <c r="AQ197" s="495"/>
      <c r="AR197" s="496"/>
      <c r="AS197" s="496"/>
      <c r="AT197" s="498"/>
      <c r="AU197" s="498"/>
    </row>
    <row r="198" s="411" customFormat="1" spans="1:47">
      <c r="A198" s="493"/>
      <c r="B198" s="494"/>
      <c r="C198" s="495"/>
      <c r="D198" s="496"/>
      <c r="E198" s="497"/>
      <c r="F198" s="498"/>
      <c r="G198" s="499"/>
      <c r="H198" s="496"/>
      <c r="I198" s="496"/>
      <c r="J198" s="496"/>
      <c r="K198" s="496"/>
      <c r="L198" s="496"/>
      <c r="M198" s="495"/>
      <c r="N198" s="495"/>
      <c r="O198" s="495"/>
      <c r="P198" s="495"/>
      <c r="Q198" s="495"/>
      <c r="R198" s="495"/>
      <c r="S198" s="495"/>
      <c r="T198" s="495"/>
      <c r="U198" s="495"/>
      <c r="V198" s="495"/>
      <c r="W198" s="495"/>
      <c r="X198" s="495"/>
      <c r="Y198" s="495"/>
      <c r="Z198" s="496"/>
      <c r="AA198" s="500"/>
      <c r="AB198" s="496"/>
      <c r="AC198" s="501"/>
      <c r="AD198" s="500"/>
      <c r="AE198" s="496"/>
      <c r="AF198" s="496"/>
      <c r="AG198" s="496"/>
      <c r="AH198" s="498"/>
      <c r="AI198" s="502"/>
      <c r="AK198" s="487"/>
      <c r="AL198" s="495"/>
      <c r="AM198" s="495"/>
      <c r="AN198" s="495"/>
      <c r="AO198" s="495"/>
      <c r="AP198" s="495"/>
      <c r="AQ198" s="495"/>
      <c r="AR198" s="496"/>
      <c r="AS198" s="496"/>
      <c r="AT198" s="498"/>
      <c r="AU198" s="498"/>
    </row>
    <row r="199" s="411" customFormat="1" spans="1:47">
      <c r="A199" s="493"/>
      <c r="B199" s="494"/>
      <c r="C199" s="495"/>
      <c r="D199" s="496"/>
      <c r="E199" s="497"/>
      <c r="F199" s="498"/>
      <c r="G199" s="499"/>
      <c r="H199" s="496"/>
      <c r="I199" s="496"/>
      <c r="J199" s="496"/>
      <c r="K199" s="496"/>
      <c r="L199" s="496"/>
      <c r="M199" s="495"/>
      <c r="N199" s="495"/>
      <c r="O199" s="495"/>
      <c r="P199" s="495"/>
      <c r="Q199" s="495"/>
      <c r="R199" s="495"/>
      <c r="S199" s="495"/>
      <c r="T199" s="495"/>
      <c r="U199" s="495"/>
      <c r="V199" s="495"/>
      <c r="W199" s="495"/>
      <c r="X199" s="495"/>
      <c r="Y199" s="495"/>
      <c r="Z199" s="496"/>
      <c r="AA199" s="500"/>
      <c r="AB199" s="496"/>
      <c r="AC199" s="501"/>
      <c r="AD199" s="500"/>
      <c r="AE199" s="496"/>
      <c r="AF199" s="496"/>
      <c r="AG199" s="496"/>
      <c r="AH199" s="498"/>
      <c r="AI199" s="502"/>
      <c r="AK199" s="487"/>
      <c r="AL199" s="495"/>
      <c r="AM199" s="495"/>
      <c r="AN199" s="495"/>
      <c r="AO199" s="495"/>
      <c r="AP199" s="495"/>
      <c r="AQ199" s="495"/>
      <c r="AR199" s="496"/>
      <c r="AS199" s="496"/>
      <c r="AT199" s="498"/>
      <c r="AU199" s="498"/>
    </row>
    <row r="200" s="411" customFormat="1" spans="1:47">
      <c r="A200" s="493"/>
      <c r="B200" s="494"/>
      <c r="C200" s="495"/>
      <c r="D200" s="496"/>
      <c r="E200" s="497"/>
      <c r="F200" s="498"/>
      <c r="G200" s="499"/>
      <c r="H200" s="496"/>
      <c r="I200" s="496"/>
      <c r="J200" s="496"/>
      <c r="K200" s="496"/>
      <c r="L200" s="496"/>
      <c r="M200" s="495"/>
      <c r="N200" s="495"/>
      <c r="O200" s="495"/>
      <c r="P200" s="495"/>
      <c r="Q200" s="495"/>
      <c r="R200" s="495"/>
      <c r="S200" s="495"/>
      <c r="T200" s="495"/>
      <c r="U200" s="495"/>
      <c r="V200" s="495"/>
      <c r="W200" s="495"/>
      <c r="X200" s="495"/>
      <c r="Y200" s="495"/>
      <c r="Z200" s="496"/>
      <c r="AA200" s="500"/>
      <c r="AB200" s="496"/>
      <c r="AC200" s="501"/>
      <c r="AD200" s="500"/>
      <c r="AE200" s="496"/>
      <c r="AF200" s="496"/>
      <c r="AG200" s="496"/>
      <c r="AH200" s="498"/>
      <c r="AI200" s="502"/>
      <c r="AK200" s="487"/>
      <c r="AL200" s="495"/>
      <c r="AM200" s="495"/>
      <c r="AN200" s="495"/>
      <c r="AO200" s="495"/>
      <c r="AP200" s="495"/>
      <c r="AQ200" s="495"/>
      <c r="AR200" s="496"/>
      <c r="AS200" s="496"/>
      <c r="AT200" s="498"/>
      <c r="AU200" s="498"/>
    </row>
    <row r="201" s="411" customFormat="1" spans="1:47">
      <c r="A201" s="493"/>
      <c r="B201" s="494"/>
      <c r="C201" s="495"/>
      <c r="D201" s="496"/>
      <c r="E201" s="497"/>
      <c r="F201" s="498"/>
      <c r="G201" s="499"/>
      <c r="H201" s="496"/>
      <c r="I201" s="496"/>
      <c r="J201" s="496"/>
      <c r="K201" s="496"/>
      <c r="L201" s="496"/>
      <c r="M201" s="495"/>
      <c r="N201" s="495"/>
      <c r="O201" s="495"/>
      <c r="P201" s="495"/>
      <c r="Q201" s="495"/>
      <c r="R201" s="495"/>
      <c r="S201" s="495"/>
      <c r="T201" s="495"/>
      <c r="U201" s="495"/>
      <c r="V201" s="495"/>
      <c r="W201" s="495"/>
      <c r="X201" s="495"/>
      <c r="Y201" s="495"/>
      <c r="Z201" s="496"/>
      <c r="AA201" s="500"/>
      <c r="AB201" s="496"/>
      <c r="AC201" s="501"/>
      <c r="AD201" s="500"/>
      <c r="AE201" s="496"/>
      <c r="AF201" s="496"/>
      <c r="AG201" s="496"/>
      <c r="AH201" s="498"/>
      <c r="AI201" s="502"/>
      <c r="AK201" s="487"/>
      <c r="AL201" s="495"/>
      <c r="AM201" s="495"/>
      <c r="AN201" s="495"/>
      <c r="AO201" s="495"/>
      <c r="AP201" s="495"/>
      <c r="AQ201" s="495"/>
      <c r="AR201" s="496"/>
      <c r="AS201" s="496"/>
      <c r="AT201" s="498"/>
      <c r="AU201" s="498"/>
    </row>
    <row r="202" s="411" customFormat="1" spans="1:47">
      <c r="A202" s="493"/>
      <c r="B202" s="494"/>
      <c r="C202" s="495"/>
      <c r="D202" s="496"/>
      <c r="E202" s="497"/>
      <c r="F202" s="498"/>
      <c r="G202" s="499"/>
      <c r="H202" s="496"/>
      <c r="I202" s="496"/>
      <c r="J202" s="496"/>
      <c r="K202" s="496"/>
      <c r="L202" s="496"/>
      <c r="M202" s="495"/>
      <c r="N202" s="495"/>
      <c r="O202" s="495"/>
      <c r="P202" s="495"/>
      <c r="Q202" s="495"/>
      <c r="R202" s="495"/>
      <c r="S202" s="495"/>
      <c r="T202" s="495"/>
      <c r="U202" s="495"/>
      <c r="V202" s="495"/>
      <c r="W202" s="495"/>
      <c r="X202" s="495"/>
      <c r="Y202" s="495"/>
      <c r="Z202" s="496"/>
      <c r="AA202" s="500"/>
      <c r="AB202" s="496"/>
      <c r="AC202" s="501"/>
      <c r="AD202" s="500"/>
      <c r="AE202" s="496"/>
      <c r="AF202" s="496"/>
      <c r="AG202" s="496"/>
      <c r="AH202" s="498"/>
      <c r="AI202" s="502"/>
      <c r="AK202" s="487"/>
      <c r="AL202" s="495"/>
      <c r="AM202" s="495"/>
      <c r="AN202" s="495"/>
      <c r="AO202" s="495"/>
      <c r="AP202" s="495"/>
      <c r="AQ202" s="495"/>
      <c r="AR202" s="496"/>
      <c r="AS202" s="496"/>
      <c r="AT202" s="498"/>
      <c r="AU202" s="498"/>
    </row>
    <row r="203" s="411" customFormat="1" spans="1:47">
      <c r="A203" s="493"/>
      <c r="B203" s="494"/>
      <c r="C203" s="495"/>
      <c r="D203" s="496"/>
      <c r="E203" s="497"/>
      <c r="F203" s="498"/>
      <c r="G203" s="499"/>
      <c r="H203" s="496"/>
      <c r="I203" s="496"/>
      <c r="J203" s="496"/>
      <c r="K203" s="496"/>
      <c r="L203" s="496"/>
      <c r="M203" s="495"/>
      <c r="N203" s="495"/>
      <c r="O203" s="495"/>
      <c r="P203" s="495"/>
      <c r="Q203" s="495"/>
      <c r="R203" s="495"/>
      <c r="S203" s="495"/>
      <c r="T203" s="495"/>
      <c r="U203" s="495"/>
      <c r="V203" s="495"/>
      <c r="W203" s="495"/>
      <c r="X203" s="495"/>
      <c r="Y203" s="495"/>
      <c r="Z203" s="496"/>
      <c r="AA203" s="500"/>
      <c r="AB203" s="496"/>
      <c r="AC203" s="501"/>
      <c r="AD203" s="500"/>
      <c r="AE203" s="496"/>
      <c r="AF203" s="496"/>
      <c r="AG203" s="496"/>
      <c r="AH203" s="498"/>
      <c r="AI203" s="502"/>
      <c r="AK203" s="487"/>
      <c r="AL203" s="495"/>
      <c r="AM203" s="495"/>
      <c r="AN203" s="495"/>
      <c r="AO203" s="495"/>
      <c r="AP203" s="495"/>
      <c r="AQ203" s="495"/>
      <c r="AR203" s="496"/>
      <c r="AS203" s="496"/>
      <c r="AT203" s="498"/>
      <c r="AU203" s="498"/>
    </row>
    <row r="204" s="411" customFormat="1" spans="1:47">
      <c r="A204" s="493"/>
      <c r="B204" s="494"/>
      <c r="C204" s="495"/>
      <c r="D204" s="496"/>
      <c r="E204" s="497"/>
      <c r="F204" s="498"/>
      <c r="G204" s="499"/>
      <c r="H204" s="496"/>
      <c r="I204" s="496"/>
      <c r="J204" s="496"/>
      <c r="K204" s="496"/>
      <c r="L204" s="496"/>
      <c r="M204" s="495"/>
      <c r="N204" s="495"/>
      <c r="O204" s="495"/>
      <c r="P204" s="495"/>
      <c r="Q204" s="495"/>
      <c r="R204" s="495"/>
      <c r="S204" s="495"/>
      <c r="T204" s="495"/>
      <c r="U204" s="495"/>
      <c r="V204" s="495"/>
      <c r="W204" s="495"/>
      <c r="X204" s="495"/>
      <c r="Y204" s="495"/>
      <c r="Z204" s="496"/>
      <c r="AA204" s="500"/>
      <c r="AB204" s="496"/>
      <c r="AC204" s="501"/>
      <c r="AD204" s="500"/>
      <c r="AE204" s="496"/>
      <c r="AF204" s="496"/>
      <c r="AG204" s="496"/>
      <c r="AH204" s="498"/>
      <c r="AI204" s="502"/>
      <c r="AK204" s="487"/>
      <c r="AL204" s="495"/>
      <c r="AM204" s="495"/>
      <c r="AN204" s="495"/>
      <c r="AO204" s="495"/>
      <c r="AP204" s="495"/>
      <c r="AQ204" s="495"/>
      <c r="AR204" s="496"/>
      <c r="AS204" s="496"/>
      <c r="AT204" s="498"/>
      <c r="AU204" s="498"/>
    </row>
    <row r="205" s="411" customFormat="1" spans="1:47">
      <c r="A205" s="493"/>
      <c r="B205" s="494"/>
      <c r="C205" s="495"/>
      <c r="D205" s="496"/>
      <c r="E205" s="497"/>
      <c r="F205" s="498"/>
      <c r="G205" s="499"/>
      <c r="H205" s="496"/>
      <c r="I205" s="496"/>
      <c r="J205" s="496"/>
      <c r="K205" s="496"/>
      <c r="L205" s="496"/>
      <c r="M205" s="495"/>
      <c r="N205" s="495"/>
      <c r="O205" s="495"/>
      <c r="P205" s="495"/>
      <c r="Q205" s="495"/>
      <c r="R205" s="495"/>
      <c r="S205" s="495"/>
      <c r="T205" s="495"/>
      <c r="U205" s="495"/>
      <c r="V205" s="495"/>
      <c r="W205" s="495"/>
      <c r="X205" s="495"/>
      <c r="Y205" s="495"/>
      <c r="Z205" s="496"/>
      <c r="AA205" s="500"/>
      <c r="AB205" s="496"/>
      <c r="AC205" s="501"/>
      <c r="AD205" s="500"/>
      <c r="AE205" s="496"/>
      <c r="AF205" s="496"/>
      <c r="AG205" s="496"/>
      <c r="AH205" s="498"/>
      <c r="AI205" s="502"/>
      <c r="AK205" s="487"/>
      <c r="AL205" s="495"/>
      <c r="AM205" s="495"/>
      <c r="AN205" s="495"/>
      <c r="AO205" s="495"/>
      <c r="AP205" s="495"/>
      <c r="AQ205" s="495"/>
      <c r="AR205" s="496"/>
      <c r="AS205" s="496"/>
      <c r="AT205" s="498"/>
      <c r="AU205" s="498"/>
    </row>
    <row r="206" s="411" customFormat="1" spans="1:47">
      <c r="A206" s="493"/>
      <c r="B206" s="494"/>
      <c r="C206" s="495"/>
      <c r="D206" s="496"/>
      <c r="E206" s="497"/>
      <c r="F206" s="498"/>
      <c r="G206" s="499"/>
      <c r="H206" s="496"/>
      <c r="I206" s="496"/>
      <c r="J206" s="496"/>
      <c r="K206" s="496"/>
      <c r="L206" s="496"/>
      <c r="M206" s="495"/>
      <c r="N206" s="495"/>
      <c r="O206" s="495"/>
      <c r="P206" s="495"/>
      <c r="Q206" s="495"/>
      <c r="R206" s="495"/>
      <c r="S206" s="495"/>
      <c r="T206" s="495"/>
      <c r="U206" s="495"/>
      <c r="V206" s="495"/>
      <c r="W206" s="495"/>
      <c r="X206" s="495"/>
      <c r="Y206" s="495"/>
      <c r="Z206" s="496"/>
      <c r="AA206" s="500"/>
      <c r="AB206" s="496"/>
      <c r="AC206" s="501"/>
      <c r="AD206" s="500"/>
      <c r="AE206" s="496"/>
      <c r="AF206" s="496"/>
      <c r="AG206" s="496"/>
      <c r="AH206" s="498"/>
      <c r="AI206" s="502"/>
      <c r="AK206" s="487"/>
      <c r="AL206" s="495"/>
      <c r="AM206" s="495"/>
      <c r="AN206" s="495"/>
      <c r="AO206" s="495"/>
      <c r="AP206" s="495"/>
      <c r="AQ206" s="495"/>
      <c r="AR206" s="496"/>
      <c r="AS206" s="496"/>
      <c r="AT206" s="498"/>
      <c r="AU206" s="498"/>
    </row>
    <row r="207" s="411" customFormat="1" spans="1:47">
      <c r="A207" s="493"/>
      <c r="B207" s="494"/>
      <c r="C207" s="495"/>
      <c r="D207" s="496"/>
      <c r="E207" s="497"/>
      <c r="F207" s="498"/>
      <c r="G207" s="499"/>
      <c r="H207" s="496"/>
      <c r="I207" s="496"/>
      <c r="J207" s="496"/>
      <c r="K207" s="496"/>
      <c r="L207" s="496"/>
      <c r="M207" s="495"/>
      <c r="N207" s="495"/>
      <c r="O207" s="495"/>
      <c r="P207" s="495"/>
      <c r="Q207" s="495"/>
      <c r="R207" s="495"/>
      <c r="S207" s="495"/>
      <c r="T207" s="495"/>
      <c r="U207" s="495"/>
      <c r="V207" s="495"/>
      <c r="W207" s="495"/>
      <c r="X207" s="495"/>
      <c r="Y207" s="495"/>
      <c r="Z207" s="496"/>
      <c r="AA207" s="500"/>
      <c r="AB207" s="496"/>
      <c r="AC207" s="501"/>
      <c r="AD207" s="500"/>
      <c r="AE207" s="496"/>
      <c r="AF207" s="496"/>
      <c r="AG207" s="496"/>
      <c r="AH207" s="498"/>
      <c r="AI207" s="502"/>
      <c r="AK207" s="487"/>
      <c r="AL207" s="495"/>
      <c r="AM207" s="495"/>
      <c r="AN207" s="495"/>
      <c r="AO207" s="495"/>
      <c r="AP207" s="495"/>
      <c r="AQ207" s="495"/>
      <c r="AR207" s="496"/>
      <c r="AS207" s="496"/>
      <c r="AT207" s="498"/>
      <c r="AU207" s="498"/>
    </row>
    <row r="208" s="411" customFormat="1" spans="1:47">
      <c r="A208" s="493"/>
      <c r="B208" s="494"/>
      <c r="C208" s="495"/>
      <c r="D208" s="496"/>
      <c r="E208" s="497"/>
      <c r="F208" s="498"/>
      <c r="G208" s="499"/>
      <c r="H208" s="496"/>
      <c r="I208" s="496"/>
      <c r="J208" s="496"/>
      <c r="K208" s="496"/>
      <c r="L208" s="496"/>
      <c r="M208" s="495"/>
      <c r="N208" s="495"/>
      <c r="O208" s="495"/>
      <c r="P208" s="495"/>
      <c r="Q208" s="495"/>
      <c r="R208" s="495"/>
      <c r="S208" s="495"/>
      <c r="T208" s="495"/>
      <c r="U208" s="495"/>
      <c r="V208" s="495"/>
      <c r="W208" s="495"/>
      <c r="X208" s="495"/>
      <c r="Y208" s="495"/>
      <c r="Z208" s="496"/>
      <c r="AA208" s="500"/>
      <c r="AB208" s="496"/>
      <c r="AC208" s="501"/>
      <c r="AD208" s="500"/>
      <c r="AE208" s="496"/>
      <c r="AF208" s="496"/>
      <c r="AG208" s="496"/>
      <c r="AH208" s="498"/>
      <c r="AI208" s="502"/>
      <c r="AK208" s="487"/>
      <c r="AL208" s="495"/>
      <c r="AM208" s="495"/>
      <c r="AN208" s="495"/>
      <c r="AO208" s="495"/>
      <c r="AP208" s="495"/>
      <c r="AQ208" s="495"/>
      <c r="AR208" s="496"/>
      <c r="AS208" s="496"/>
      <c r="AT208" s="498"/>
      <c r="AU208" s="498"/>
    </row>
    <row r="209" s="411" customFormat="1" spans="1:47">
      <c r="A209" s="493"/>
      <c r="B209" s="494"/>
      <c r="C209" s="495"/>
      <c r="D209" s="496"/>
      <c r="E209" s="497"/>
      <c r="F209" s="498"/>
      <c r="G209" s="499"/>
      <c r="H209" s="496"/>
      <c r="I209" s="496"/>
      <c r="J209" s="496"/>
      <c r="K209" s="496"/>
      <c r="L209" s="496"/>
      <c r="M209" s="495"/>
      <c r="N209" s="495"/>
      <c r="O209" s="495"/>
      <c r="P209" s="495"/>
      <c r="Q209" s="495"/>
      <c r="R209" s="495"/>
      <c r="S209" s="495"/>
      <c r="T209" s="495"/>
      <c r="U209" s="495"/>
      <c r="V209" s="495"/>
      <c r="W209" s="495"/>
      <c r="X209" s="495"/>
      <c r="Y209" s="495"/>
      <c r="Z209" s="496"/>
      <c r="AA209" s="500"/>
      <c r="AB209" s="496"/>
      <c r="AC209" s="501"/>
      <c r="AD209" s="500"/>
      <c r="AE209" s="496"/>
      <c r="AF209" s="496"/>
      <c r="AG209" s="496"/>
      <c r="AH209" s="498"/>
      <c r="AI209" s="502"/>
      <c r="AK209" s="487"/>
      <c r="AL209" s="495"/>
      <c r="AM209" s="495"/>
      <c r="AN209" s="495"/>
      <c r="AO209" s="495"/>
      <c r="AP209" s="495"/>
      <c r="AQ209" s="495"/>
      <c r="AR209" s="496"/>
      <c r="AS209" s="496"/>
      <c r="AT209" s="498"/>
      <c r="AU209" s="498"/>
    </row>
    <row r="210" s="411" customFormat="1" spans="1:47">
      <c r="A210" s="493"/>
      <c r="B210" s="494"/>
      <c r="C210" s="495"/>
      <c r="D210" s="496"/>
      <c r="E210" s="497"/>
      <c r="F210" s="498"/>
      <c r="G210" s="499"/>
      <c r="H210" s="496"/>
      <c r="I210" s="496"/>
      <c r="J210" s="496"/>
      <c r="K210" s="496"/>
      <c r="L210" s="496"/>
      <c r="M210" s="495"/>
      <c r="N210" s="495"/>
      <c r="O210" s="495"/>
      <c r="P210" s="495"/>
      <c r="Q210" s="495"/>
      <c r="R210" s="495"/>
      <c r="S210" s="495"/>
      <c r="T210" s="495"/>
      <c r="U210" s="495"/>
      <c r="V210" s="495"/>
      <c r="W210" s="495"/>
      <c r="X210" s="495"/>
      <c r="Y210" s="495"/>
      <c r="Z210" s="496"/>
      <c r="AA210" s="500"/>
      <c r="AB210" s="496"/>
      <c r="AC210" s="501"/>
      <c r="AD210" s="500"/>
      <c r="AE210" s="496"/>
      <c r="AF210" s="496"/>
      <c r="AG210" s="496"/>
      <c r="AH210" s="498"/>
      <c r="AI210" s="502"/>
      <c r="AK210" s="487"/>
      <c r="AL210" s="495"/>
      <c r="AM210" s="495"/>
      <c r="AN210" s="495"/>
      <c r="AO210" s="495"/>
      <c r="AP210" s="495"/>
      <c r="AQ210" s="495"/>
      <c r="AR210" s="496"/>
      <c r="AS210" s="496"/>
      <c r="AT210" s="498"/>
      <c r="AU210" s="498"/>
    </row>
    <row r="211" s="411" customFormat="1" spans="1:47">
      <c r="A211" s="493"/>
      <c r="B211" s="494"/>
      <c r="C211" s="495"/>
      <c r="D211" s="496"/>
      <c r="E211" s="497"/>
      <c r="F211" s="498"/>
      <c r="G211" s="499"/>
      <c r="H211" s="496"/>
      <c r="I211" s="496"/>
      <c r="J211" s="496"/>
      <c r="K211" s="496"/>
      <c r="L211" s="496"/>
      <c r="M211" s="495"/>
      <c r="N211" s="495"/>
      <c r="O211" s="495"/>
      <c r="P211" s="495"/>
      <c r="Q211" s="495"/>
      <c r="R211" s="495"/>
      <c r="S211" s="495"/>
      <c r="T211" s="495"/>
      <c r="U211" s="495"/>
      <c r="V211" s="495"/>
      <c r="W211" s="495"/>
      <c r="X211" s="495"/>
      <c r="Y211" s="495"/>
      <c r="Z211" s="496"/>
      <c r="AA211" s="500"/>
      <c r="AB211" s="496"/>
      <c r="AC211" s="501"/>
      <c r="AD211" s="500"/>
      <c r="AE211" s="496"/>
      <c r="AF211" s="496"/>
      <c r="AG211" s="496"/>
      <c r="AH211" s="498"/>
      <c r="AI211" s="502"/>
      <c r="AK211" s="487"/>
      <c r="AL211" s="495"/>
      <c r="AM211" s="495"/>
      <c r="AN211" s="495"/>
      <c r="AO211" s="495"/>
      <c r="AP211" s="495"/>
      <c r="AQ211" s="495"/>
      <c r="AR211" s="496"/>
      <c r="AS211" s="496"/>
      <c r="AT211" s="498"/>
      <c r="AU211" s="498"/>
    </row>
    <row r="212" s="411" customFormat="1" spans="1:47">
      <c r="A212" s="493"/>
      <c r="B212" s="494"/>
      <c r="C212" s="495"/>
      <c r="D212" s="496"/>
      <c r="E212" s="497"/>
      <c r="F212" s="498"/>
      <c r="G212" s="499"/>
      <c r="H212" s="496"/>
      <c r="I212" s="496"/>
      <c r="J212" s="496"/>
      <c r="K212" s="496"/>
      <c r="L212" s="496"/>
      <c r="M212" s="495"/>
      <c r="N212" s="495"/>
      <c r="O212" s="495"/>
      <c r="P212" s="495"/>
      <c r="Q212" s="495"/>
      <c r="R212" s="495"/>
      <c r="S212" s="495"/>
      <c r="T212" s="495"/>
      <c r="U212" s="495"/>
      <c r="V212" s="495"/>
      <c r="W212" s="495"/>
      <c r="X212" s="495"/>
      <c r="Y212" s="495"/>
      <c r="Z212" s="496"/>
      <c r="AA212" s="500"/>
      <c r="AB212" s="496"/>
      <c r="AC212" s="501"/>
      <c r="AD212" s="500"/>
      <c r="AE212" s="496"/>
      <c r="AF212" s="496"/>
      <c r="AG212" s="496"/>
      <c r="AH212" s="498"/>
      <c r="AI212" s="502"/>
      <c r="AK212" s="487"/>
      <c r="AL212" s="495"/>
      <c r="AM212" s="495"/>
      <c r="AN212" s="495"/>
      <c r="AO212" s="495"/>
      <c r="AP212" s="495"/>
      <c r="AQ212" s="495"/>
      <c r="AR212" s="496"/>
      <c r="AS212" s="496"/>
      <c r="AT212" s="498"/>
      <c r="AU212" s="498"/>
    </row>
  </sheetData>
  <autoFilter xmlns:etc="http://www.wps.cn/officeDocument/2017/etCustomData" ref="A2:AW6" etc:filterBottomFollowUsedRange="0">
    <extLst/>
  </autoFilter>
  <mergeCells count="50">
    <mergeCell ref="H2:I2"/>
    <mergeCell ref="E3:L3"/>
    <mergeCell ref="M3:O3"/>
    <mergeCell ref="P3:X3"/>
    <mergeCell ref="AE3:AK3"/>
    <mergeCell ref="AL3:AM3"/>
    <mergeCell ref="U4:W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Y3:Y5"/>
    <mergeCell ref="Z3:Z5"/>
    <mergeCell ref="AA3:AA5"/>
    <mergeCell ref="AB3:AB5"/>
    <mergeCell ref="AC3:AC5"/>
    <mergeCell ref="AD3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3:AN5"/>
    <mergeCell ref="AO3:AO5"/>
    <mergeCell ref="AP3:AP5"/>
    <mergeCell ref="AQ3:AQ5"/>
    <mergeCell ref="AR3:AR5"/>
    <mergeCell ref="AS3:AS5"/>
    <mergeCell ref="AT3:AT5"/>
    <mergeCell ref="AU3:AU5"/>
  </mergeCells>
  <pageMargins left="2.16875" right="0" top="0.2" bottom="0.588888888888889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34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4.25"/>
  <cols>
    <col min="1" max="1" width="4.125" style="256" customWidth="1"/>
    <col min="2" max="2" width="6" style="261" customWidth="1"/>
    <col min="3" max="3" width="8.875" style="262" customWidth="1"/>
    <col min="4" max="4" width="4.125" style="191" customWidth="1"/>
    <col min="5" max="5" width="7.625" style="192" customWidth="1"/>
    <col min="6" max="6" width="7.75" style="193" customWidth="1"/>
    <col min="7" max="7" width="6.625" style="193" customWidth="1"/>
    <col min="8" max="8" width="7.25" style="94" customWidth="1"/>
    <col min="9" max="9" width="6.5" style="94" customWidth="1"/>
    <col min="10" max="10" width="4.375" style="191" customWidth="1"/>
    <col min="11" max="11" width="6.625" style="94" customWidth="1"/>
    <col min="12" max="12" width="5.75" style="94" customWidth="1"/>
    <col min="13" max="14" width="3" style="194" hidden="1" customWidth="1"/>
    <col min="15" max="16" width="2.75" style="194" hidden="1" customWidth="1"/>
    <col min="17" max="17" width="2.625" style="194" hidden="1" customWidth="1"/>
    <col min="18" max="18" width="3.125" style="194" hidden="1" customWidth="1"/>
    <col min="19" max="19" width="3" style="194" hidden="1" customWidth="1"/>
    <col min="20" max="20" width="2.75" style="194" hidden="1" customWidth="1"/>
    <col min="21" max="23" width="2.625" style="194" hidden="1" customWidth="1"/>
    <col min="24" max="24" width="3.5" style="194" hidden="1" customWidth="1"/>
    <col min="25" max="25" width="2.75" style="194" hidden="1" customWidth="1"/>
    <col min="26" max="26" width="5.625" style="94" customWidth="1"/>
    <col min="27" max="27" width="4.875" style="263" customWidth="1"/>
    <col min="28" max="28" width="5.675" style="94" customWidth="1"/>
    <col min="29" max="29" width="8.75" style="264" customWidth="1"/>
    <col min="30" max="30" width="6.7" style="265" customWidth="1"/>
    <col min="31" max="31" width="5.10833333333333" style="194" customWidth="1"/>
    <col min="32" max="32" width="3.63333333333333" style="194" hidden="1" customWidth="1"/>
    <col min="33" max="33" width="4.375" style="194" hidden="1" customWidth="1"/>
    <col min="34" max="34" width="5.25" style="194" customWidth="1"/>
    <col min="35" max="35" width="6.24166666666667" style="191" customWidth="1"/>
    <col min="36" max="36" width="7.375" style="265" customWidth="1"/>
    <col min="37" max="42" width="4.375" style="199" customWidth="1"/>
    <col min="43" max="43" width="5.225" style="199" customWidth="1"/>
    <col min="44" max="44" width="7.5" style="11" customWidth="1"/>
    <col min="45" max="45" width="11.375" style="266" customWidth="1"/>
    <col min="46" max="46" width="5.375" style="267" customWidth="1"/>
    <col min="47" max="48" width="9" style="90" customWidth="1"/>
    <col min="49" max="251" width="9" style="22" customWidth="1"/>
  </cols>
  <sheetData>
    <row r="1" s="255" customFormat="1" ht="29" customHeight="1" spans="1:256">
      <c r="A1" s="268" t="s">
        <v>379</v>
      </c>
      <c r="B1" s="269"/>
      <c r="C1" s="270"/>
      <c r="D1" s="271"/>
      <c r="E1" s="270"/>
      <c r="F1" s="272"/>
      <c r="G1" s="272"/>
      <c r="H1" s="270"/>
      <c r="I1" s="270"/>
      <c r="J1" s="271"/>
      <c r="K1" s="270"/>
      <c r="L1" s="270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0"/>
      <c r="AA1" s="273"/>
      <c r="AB1" s="270"/>
      <c r="AC1" s="274"/>
      <c r="AD1" s="275"/>
      <c r="AE1" s="271"/>
      <c r="AF1" s="271"/>
      <c r="AG1" s="271"/>
      <c r="AH1" s="271"/>
      <c r="AI1" s="269"/>
      <c r="AJ1" s="275"/>
      <c r="AK1" s="276"/>
      <c r="AL1" s="276"/>
      <c r="AM1" s="276"/>
      <c r="AN1" s="276"/>
      <c r="AO1" s="276"/>
      <c r="AP1" s="276"/>
      <c r="AQ1" s="276"/>
      <c r="AR1" s="270"/>
      <c r="AS1" s="270"/>
      <c r="AT1" s="277"/>
      <c r="AU1" s="278"/>
      <c r="AV1" s="278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</row>
    <row r="2" s="91" customFormat="1" ht="11" customHeight="1" spans="1:256">
      <c r="A2" s="280"/>
      <c r="B2" s="123"/>
      <c r="C2" s="281"/>
      <c r="D2" s="110"/>
      <c r="E2" s="281"/>
      <c r="F2" s="282"/>
      <c r="G2" s="282"/>
      <c r="H2" s="281"/>
      <c r="I2" s="281"/>
      <c r="J2" s="283"/>
      <c r="K2" s="113"/>
      <c r="L2" s="11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113"/>
      <c r="AA2" s="284"/>
      <c r="AB2" s="113"/>
      <c r="AC2" s="285"/>
      <c r="AD2" s="286"/>
      <c r="AE2" s="283"/>
      <c r="AF2" s="283"/>
      <c r="AG2" s="283"/>
      <c r="AH2" s="283"/>
      <c r="AI2" s="114"/>
      <c r="AJ2" s="286"/>
      <c r="AK2" s="287"/>
      <c r="AL2" s="287"/>
      <c r="AM2" s="287"/>
      <c r="AN2" s="287"/>
      <c r="AO2" s="287"/>
      <c r="AP2" s="287"/>
      <c r="AQ2" s="287"/>
      <c r="AR2" s="281"/>
      <c r="AS2" s="281"/>
      <c r="AT2" s="288"/>
      <c r="AU2" s="289"/>
      <c r="AV2" s="289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</row>
    <row r="3" s="256" customFormat="1" ht="11" customHeight="1" spans="1:256">
      <c r="B3" s="291" t="s">
        <v>1</v>
      </c>
      <c r="C3" s="292"/>
      <c r="D3" s="187"/>
      <c r="E3" s="230"/>
      <c r="F3" s="231"/>
      <c r="G3" s="231"/>
      <c r="H3" s="232"/>
      <c r="I3" s="232"/>
      <c r="J3" s="187"/>
      <c r="K3" s="231"/>
      <c r="L3" s="231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231"/>
      <c r="AA3" s="217"/>
      <c r="AB3" s="293"/>
      <c r="AC3" s="294"/>
      <c r="AD3" s="295"/>
      <c r="AE3" s="217"/>
      <c r="AF3" s="217"/>
      <c r="AG3" s="217"/>
      <c r="AH3" s="217"/>
      <c r="AI3" s="217"/>
      <c r="AJ3" s="295"/>
      <c r="AK3" s="217"/>
      <c r="AL3" s="217"/>
      <c r="AM3" s="187"/>
      <c r="AN3" s="187"/>
      <c r="AO3" s="187"/>
      <c r="AP3" s="187"/>
      <c r="AQ3" s="187"/>
      <c r="AR3" s="296"/>
      <c r="AS3" s="231"/>
      <c r="AT3" s="297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</row>
    <row r="4" s="257" customFormat="1" ht="14" customHeight="1" spans="1:256">
      <c r="A4" s="298" t="s">
        <v>380</v>
      </c>
      <c r="B4" s="299" t="s">
        <v>3</v>
      </c>
      <c r="C4" s="300" t="s">
        <v>4</v>
      </c>
      <c r="D4" s="298" t="s">
        <v>5</v>
      </c>
      <c r="E4" s="301" t="s">
        <v>6</v>
      </c>
      <c r="F4" s="302"/>
      <c r="G4" s="302"/>
      <c r="H4" s="302"/>
      <c r="I4" s="302"/>
      <c r="J4" s="227"/>
      <c r="K4" s="242"/>
      <c r="L4" s="242"/>
      <c r="M4" s="227" t="s">
        <v>7</v>
      </c>
      <c r="N4" s="227"/>
      <c r="O4" s="227"/>
      <c r="P4" s="227" t="s">
        <v>8</v>
      </c>
      <c r="Q4" s="227"/>
      <c r="R4" s="227"/>
      <c r="S4" s="227"/>
      <c r="T4" s="227"/>
      <c r="U4" s="227"/>
      <c r="V4" s="227"/>
      <c r="W4" s="227"/>
      <c r="X4" s="227"/>
      <c r="Y4" s="240" t="s">
        <v>9</v>
      </c>
      <c r="Z4" s="243" t="s">
        <v>10</v>
      </c>
      <c r="AA4" s="303" t="s">
        <v>11</v>
      </c>
      <c r="AB4" s="304" t="s">
        <v>12</v>
      </c>
      <c r="AC4" s="305" t="s">
        <v>13</v>
      </c>
      <c r="AD4" s="306" t="s">
        <v>14</v>
      </c>
      <c r="AE4" s="303" t="s">
        <v>15</v>
      </c>
      <c r="AF4" s="303"/>
      <c r="AG4" s="303"/>
      <c r="AH4" s="303"/>
      <c r="AI4" s="303"/>
      <c r="AJ4" s="306"/>
      <c r="AK4" s="307" t="s">
        <v>16</v>
      </c>
      <c r="AL4" s="307"/>
      <c r="AM4" s="240" t="s">
        <v>17</v>
      </c>
      <c r="AN4" s="240" t="s">
        <v>18</v>
      </c>
      <c r="AO4" s="240" t="s">
        <v>19</v>
      </c>
      <c r="AP4" s="240" t="s">
        <v>20</v>
      </c>
      <c r="AQ4" s="240" t="s">
        <v>21</v>
      </c>
      <c r="AR4" s="308" t="s">
        <v>22</v>
      </c>
      <c r="AS4" s="308" t="s">
        <v>23</v>
      </c>
      <c r="AT4" s="143" t="s">
        <v>24</v>
      </c>
      <c r="AU4" s="309" t="s">
        <v>381</v>
      </c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  <c r="IJ4" s="289"/>
      <c r="IK4" s="289"/>
      <c r="IL4" s="289"/>
      <c r="IM4" s="289"/>
      <c r="IN4" s="289"/>
      <c r="IO4" s="289"/>
      <c r="IP4" s="289"/>
      <c r="IQ4" s="289"/>
    </row>
    <row r="5" s="257" customFormat="1" ht="14" customHeight="1" spans="1:256">
      <c r="A5" s="298"/>
      <c r="B5" s="299"/>
      <c r="C5" s="300"/>
      <c r="D5" s="298"/>
      <c r="E5" s="310" t="s">
        <v>25</v>
      </c>
      <c r="F5" s="300" t="s">
        <v>26</v>
      </c>
      <c r="G5" s="300" t="s">
        <v>27</v>
      </c>
      <c r="H5" s="300" t="s">
        <v>28</v>
      </c>
      <c r="I5" s="300" t="s">
        <v>29</v>
      </c>
      <c r="J5" s="244" t="s">
        <v>30</v>
      </c>
      <c r="K5" s="243" t="s">
        <v>31</v>
      </c>
      <c r="L5" s="243" t="s">
        <v>32</v>
      </c>
      <c r="M5" s="240" t="s">
        <v>33</v>
      </c>
      <c r="N5" s="240" t="s">
        <v>34</v>
      </c>
      <c r="O5" s="240" t="s">
        <v>35</v>
      </c>
      <c r="P5" s="240" t="s">
        <v>36</v>
      </c>
      <c r="Q5" s="240" t="s">
        <v>37</v>
      </c>
      <c r="R5" s="240" t="s">
        <v>38</v>
      </c>
      <c r="S5" s="240" t="s">
        <v>39</v>
      </c>
      <c r="T5" s="240" t="s">
        <v>40</v>
      </c>
      <c r="U5" s="227" t="s">
        <v>41</v>
      </c>
      <c r="V5" s="227"/>
      <c r="W5" s="227"/>
      <c r="X5" s="227" t="s">
        <v>42</v>
      </c>
      <c r="Y5" s="240"/>
      <c r="Z5" s="243"/>
      <c r="AA5" s="303"/>
      <c r="AB5" s="304"/>
      <c r="AC5" s="305"/>
      <c r="AD5" s="306"/>
      <c r="AE5" s="311" t="s">
        <v>43</v>
      </c>
      <c r="AF5" s="303" t="s">
        <v>44</v>
      </c>
      <c r="AG5" s="303" t="s">
        <v>45</v>
      </c>
      <c r="AH5" s="303" t="s">
        <v>46</v>
      </c>
      <c r="AI5" s="303" t="s">
        <v>47</v>
      </c>
      <c r="AJ5" s="306" t="s">
        <v>48</v>
      </c>
      <c r="AK5" s="312" t="s">
        <v>50</v>
      </c>
      <c r="AL5" s="312" t="s">
        <v>51</v>
      </c>
      <c r="AM5" s="240"/>
      <c r="AN5" s="240"/>
      <c r="AO5" s="240"/>
      <c r="AP5" s="240"/>
      <c r="AQ5" s="240"/>
      <c r="AR5" s="308"/>
      <c r="AS5" s="308"/>
      <c r="AT5" s="143"/>
      <c r="AU5" s="16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  <c r="IJ5" s="289"/>
      <c r="IK5" s="289"/>
      <c r="IL5" s="289"/>
      <c r="IM5" s="289"/>
      <c r="IN5" s="289"/>
      <c r="IO5" s="289"/>
      <c r="IP5" s="289"/>
      <c r="IQ5" s="289"/>
    </row>
    <row r="6" s="258" customFormat="1" ht="24" customHeight="1" spans="1:256">
      <c r="A6" s="313"/>
      <c r="B6" s="314"/>
      <c r="C6" s="315"/>
      <c r="D6" s="316"/>
      <c r="E6" s="317"/>
      <c r="F6" s="315"/>
      <c r="G6" s="318"/>
      <c r="H6" s="315"/>
      <c r="I6" s="318"/>
      <c r="J6" s="319"/>
      <c r="K6" s="320"/>
      <c r="L6" s="320"/>
      <c r="M6" s="321"/>
      <c r="N6" s="321"/>
      <c r="O6" s="321"/>
      <c r="P6" s="321"/>
      <c r="Q6" s="321"/>
      <c r="R6" s="321"/>
      <c r="S6" s="321"/>
      <c r="T6" s="321"/>
      <c r="U6" s="322" t="s">
        <v>52</v>
      </c>
      <c r="V6" s="322" t="s">
        <v>53</v>
      </c>
      <c r="W6" s="322" t="s">
        <v>54</v>
      </c>
      <c r="X6" s="322" t="s">
        <v>382</v>
      </c>
      <c r="Y6" s="321"/>
      <c r="Z6" s="323"/>
      <c r="AA6" s="324"/>
      <c r="AB6" s="325"/>
      <c r="AC6" s="326"/>
      <c r="AD6" s="327"/>
      <c r="AE6" s="328"/>
      <c r="AF6" s="324"/>
      <c r="AG6" s="324"/>
      <c r="AH6" s="324"/>
      <c r="AI6" s="324"/>
      <c r="AJ6" s="327"/>
      <c r="AK6" s="329"/>
      <c r="AL6" s="329"/>
      <c r="AM6" s="330"/>
      <c r="AN6" s="330"/>
      <c r="AO6" s="330"/>
      <c r="AP6" s="330"/>
      <c r="AQ6" s="330"/>
      <c r="AR6" s="331"/>
      <c r="AS6" s="332"/>
      <c r="AT6" s="333"/>
      <c r="AU6" s="169"/>
      <c r="AV6" s="334"/>
    </row>
    <row r="7" s="77" customFormat="1" ht="15" customHeight="1" spans="1:256">
      <c r="A7" s="335">
        <v>1</v>
      </c>
      <c r="B7" s="307">
        <v>2</v>
      </c>
      <c r="C7" s="307">
        <v>3</v>
      </c>
      <c r="D7" s="335">
        <v>4</v>
      </c>
      <c r="E7" s="336">
        <v>5</v>
      </c>
      <c r="F7" s="336">
        <v>6</v>
      </c>
      <c r="G7" s="307">
        <v>7</v>
      </c>
      <c r="H7" s="336">
        <v>8</v>
      </c>
      <c r="I7" s="336">
        <v>9</v>
      </c>
      <c r="J7" s="335">
        <v>10</v>
      </c>
      <c r="K7" s="335">
        <v>11</v>
      </c>
      <c r="L7" s="335">
        <v>12</v>
      </c>
      <c r="M7" s="335">
        <v>13</v>
      </c>
      <c r="N7" s="335">
        <v>14</v>
      </c>
      <c r="O7" s="335">
        <v>15</v>
      </c>
      <c r="P7" s="335">
        <v>16</v>
      </c>
      <c r="Q7" s="335">
        <v>17</v>
      </c>
      <c r="R7" s="335">
        <v>18</v>
      </c>
      <c r="S7" s="335">
        <v>19</v>
      </c>
      <c r="T7" s="335">
        <v>20</v>
      </c>
      <c r="U7" s="335">
        <v>21</v>
      </c>
      <c r="V7" s="335">
        <v>22</v>
      </c>
      <c r="W7" s="335">
        <v>23</v>
      </c>
      <c r="X7" s="335">
        <v>24</v>
      </c>
      <c r="Y7" s="335">
        <v>25</v>
      </c>
      <c r="Z7" s="335">
        <v>26</v>
      </c>
      <c r="AA7" s="337">
        <v>27</v>
      </c>
      <c r="AB7" s="335">
        <v>28</v>
      </c>
      <c r="AC7" s="338">
        <v>29</v>
      </c>
      <c r="AD7" s="339">
        <v>30</v>
      </c>
      <c r="AE7" s="335">
        <v>31</v>
      </c>
      <c r="AF7" s="335">
        <v>32</v>
      </c>
      <c r="AG7" s="335">
        <v>33</v>
      </c>
      <c r="AH7" s="335">
        <v>34</v>
      </c>
      <c r="AI7" s="307">
        <v>35</v>
      </c>
      <c r="AJ7" s="335">
        <v>36</v>
      </c>
      <c r="AK7" s="335">
        <v>37</v>
      </c>
      <c r="AL7" s="335">
        <v>38</v>
      </c>
      <c r="AM7" s="335">
        <v>39</v>
      </c>
      <c r="AN7" s="335">
        <v>40</v>
      </c>
      <c r="AO7" s="335">
        <v>41</v>
      </c>
      <c r="AP7" s="335">
        <v>42</v>
      </c>
      <c r="AQ7" s="335">
        <v>43</v>
      </c>
      <c r="AR7" s="335">
        <v>44</v>
      </c>
      <c r="AS7" s="163" t="s">
        <v>383</v>
      </c>
      <c r="AT7" s="163">
        <v>46</v>
      </c>
      <c r="AU7" s="54">
        <v>47</v>
      </c>
      <c r="AV7" s="76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165"/>
      <c r="IN7" s="165"/>
      <c r="IO7" s="165"/>
      <c r="IP7" s="165"/>
      <c r="IQ7" s="165"/>
      <c r="IR7" s="165"/>
      <c r="IS7" s="165"/>
      <c r="IT7" s="165"/>
      <c r="IU7" s="165"/>
      <c r="IV7" s="165"/>
    </row>
    <row r="8" s="259" customFormat="1" ht="15" spans="1:256">
      <c r="A8" s="340">
        <v>1</v>
      </c>
      <c r="B8" s="341" t="s">
        <v>56</v>
      </c>
      <c r="C8" s="342" t="s">
        <v>384</v>
      </c>
      <c r="D8" s="343" t="s">
        <v>385</v>
      </c>
      <c r="E8" s="342" t="s">
        <v>386</v>
      </c>
      <c r="F8" s="336" t="s">
        <v>387</v>
      </c>
      <c r="G8" s="344" t="s">
        <v>91</v>
      </c>
      <c r="H8" s="345" t="s">
        <v>388</v>
      </c>
      <c r="I8" s="345" t="s">
        <v>389</v>
      </c>
      <c r="J8" s="343">
        <v>5.7</v>
      </c>
      <c r="K8" s="346">
        <v>55.2</v>
      </c>
      <c r="L8" s="347">
        <v>40.2</v>
      </c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6">
        <v>55.1</v>
      </c>
      <c r="AA8" s="343">
        <f t="shared" ref="AA8:AA19" si="0">(K8-Z8)/K8*100</f>
        <v>0.181159420289858</v>
      </c>
      <c r="AB8" s="346">
        <v>95.4</v>
      </c>
      <c r="AC8" s="349">
        <f>(AB8-Z8)*VLOOKUP(AE8,[1]公斤水的体积!A:B,2,)</f>
        <v>40.355614</v>
      </c>
      <c r="AD8" s="350">
        <f t="shared" ref="AD8:AD19" si="1">(AC8-L8)/L8*100</f>
        <v>0.387099502487562</v>
      </c>
      <c r="AE8" s="351">
        <v>18</v>
      </c>
      <c r="AF8" s="352"/>
      <c r="AG8" s="352"/>
      <c r="AH8" s="353">
        <v>2.5</v>
      </c>
      <c r="AI8" s="343">
        <v>130.3</v>
      </c>
      <c r="AJ8" s="354">
        <f t="shared" ref="AJ8:AJ19" si="2">AH8/AI8*100</f>
        <v>1.91864927091328</v>
      </c>
      <c r="AK8" s="355" t="s">
        <v>69</v>
      </c>
      <c r="AL8" s="355" t="s">
        <v>69</v>
      </c>
      <c r="AM8" s="355" t="s">
        <v>69</v>
      </c>
      <c r="AN8" s="355" t="s">
        <v>69</v>
      </c>
      <c r="AO8" s="355" t="s">
        <v>69</v>
      </c>
      <c r="AP8" s="355" t="s">
        <v>69</v>
      </c>
      <c r="AQ8" s="352" t="str">
        <f t="shared" ref="AQ8:AQ19" si="3">IF(AND(AD8&lt;10,AD8&gt;=-0.1,AA8&lt;5,AA8&gt;-1,AJ8&lt;6,AJ8&gt;=0),"合格","不合格")</f>
        <v>合格</v>
      </c>
      <c r="AR8" s="356" t="s">
        <v>390</v>
      </c>
      <c r="AS8" s="342" t="s">
        <v>384</v>
      </c>
      <c r="AT8" s="357">
        <v>15</v>
      </c>
      <c r="AU8" s="358"/>
      <c r="AV8" s="359"/>
      <c r="AW8" s="359"/>
      <c r="AX8" s="359"/>
      <c r="AY8" s="359"/>
      <c r="AZ8" s="359"/>
      <c r="BA8" s="359"/>
      <c r="BB8" s="359"/>
      <c r="BC8" s="359"/>
      <c r="BD8" s="359"/>
      <c r="BE8" s="359"/>
      <c r="BF8" s="359"/>
      <c r="BG8" s="359"/>
      <c r="BH8" s="359"/>
      <c r="BI8" s="359"/>
      <c r="BJ8" s="359"/>
      <c r="BK8" s="359"/>
      <c r="BL8" s="359"/>
      <c r="BM8" s="359"/>
      <c r="BN8" s="359"/>
      <c r="BO8" s="359"/>
      <c r="BP8" s="359"/>
      <c r="BQ8" s="359"/>
      <c r="BR8" s="359"/>
      <c r="BS8" s="359"/>
      <c r="BT8" s="359"/>
      <c r="BU8" s="359"/>
      <c r="BV8" s="359"/>
      <c r="BW8" s="359"/>
      <c r="BX8" s="359"/>
      <c r="BY8" s="359"/>
      <c r="BZ8" s="359"/>
      <c r="CA8" s="359"/>
      <c r="CB8" s="359"/>
      <c r="CC8" s="359"/>
      <c r="CD8" s="359"/>
      <c r="CE8" s="359"/>
      <c r="CF8" s="359"/>
      <c r="CG8" s="359"/>
      <c r="CH8" s="359"/>
      <c r="CI8" s="359"/>
      <c r="CJ8" s="359"/>
      <c r="CK8" s="359"/>
      <c r="CL8" s="359"/>
      <c r="CM8" s="359"/>
      <c r="CN8" s="359"/>
      <c r="CO8" s="359"/>
      <c r="CP8" s="359"/>
      <c r="CQ8" s="359"/>
      <c r="CR8" s="359"/>
      <c r="CS8" s="359"/>
      <c r="CT8" s="359"/>
      <c r="CU8" s="359"/>
      <c r="CV8" s="359"/>
      <c r="CW8" s="359"/>
      <c r="CX8" s="359"/>
      <c r="CY8" s="359"/>
      <c r="CZ8" s="359"/>
      <c r="DA8" s="359"/>
      <c r="DB8" s="359"/>
      <c r="DC8" s="359"/>
      <c r="DD8" s="359"/>
      <c r="DE8" s="359"/>
      <c r="DF8" s="359"/>
      <c r="DG8" s="359"/>
      <c r="DH8" s="359"/>
      <c r="DI8" s="359"/>
      <c r="DJ8" s="359"/>
      <c r="DK8" s="359"/>
      <c r="DL8" s="359"/>
      <c r="DM8" s="359"/>
      <c r="DN8" s="359"/>
      <c r="DO8" s="359"/>
      <c r="DP8" s="359"/>
      <c r="DQ8" s="359"/>
      <c r="DR8" s="359"/>
      <c r="DS8" s="359"/>
      <c r="DT8" s="359"/>
      <c r="DU8" s="359"/>
      <c r="DV8" s="359"/>
      <c r="DW8" s="359"/>
      <c r="DX8" s="359"/>
      <c r="DY8" s="359"/>
      <c r="DZ8" s="359"/>
      <c r="EA8" s="359"/>
      <c r="EB8" s="359"/>
      <c r="EC8" s="359"/>
      <c r="ED8" s="359"/>
      <c r="EE8" s="359"/>
      <c r="EF8" s="359"/>
      <c r="EG8" s="359"/>
      <c r="EH8" s="359"/>
      <c r="EI8" s="359"/>
      <c r="EJ8" s="359"/>
      <c r="EK8" s="359"/>
      <c r="EL8" s="359"/>
      <c r="EM8" s="359"/>
      <c r="EN8" s="359"/>
      <c r="EO8" s="359"/>
      <c r="EP8" s="359"/>
      <c r="EQ8" s="359"/>
      <c r="ER8" s="359"/>
      <c r="ES8" s="359"/>
      <c r="ET8" s="359"/>
      <c r="EU8" s="359"/>
      <c r="EV8" s="359"/>
      <c r="EW8" s="359"/>
      <c r="EX8" s="359"/>
      <c r="EY8" s="359"/>
      <c r="EZ8" s="359"/>
      <c r="FA8" s="359"/>
      <c r="FB8" s="359"/>
      <c r="FC8" s="359"/>
      <c r="FD8" s="359"/>
      <c r="FE8" s="359"/>
      <c r="FF8" s="359"/>
      <c r="FG8" s="359"/>
      <c r="FH8" s="359"/>
      <c r="FI8" s="359"/>
      <c r="FJ8" s="359"/>
      <c r="FK8" s="359"/>
      <c r="FL8" s="359"/>
      <c r="FM8" s="359"/>
      <c r="FN8" s="359"/>
      <c r="FO8" s="359"/>
      <c r="FP8" s="359"/>
      <c r="FQ8" s="359"/>
      <c r="FR8" s="359"/>
      <c r="FS8" s="359"/>
      <c r="FT8" s="359"/>
      <c r="FU8" s="359"/>
      <c r="FV8" s="359"/>
      <c r="FW8" s="359"/>
      <c r="FX8" s="359"/>
      <c r="FY8" s="359"/>
      <c r="FZ8" s="359"/>
      <c r="GA8" s="359"/>
      <c r="GB8" s="359"/>
      <c r="GC8" s="359"/>
      <c r="GD8" s="359"/>
      <c r="GE8" s="359"/>
      <c r="GF8" s="359"/>
      <c r="GG8" s="359"/>
      <c r="GH8" s="359"/>
      <c r="GI8" s="359"/>
      <c r="GJ8" s="359"/>
      <c r="GK8" s="359"/>
      <c r="GL8" s="359"/>
      <c r="GM8" s="359"/>
      <c r="GN8" s="359"/>
      <c r="GO8" s="359"/>
      <c r="GP8" s="359"/>
      <c r="GQ8" s="359"/>
      <c r="GR8" s="359"/>
      <c r="GS8" s="359"/>
      <c r="GT8" s="359"/>
      <c r="GU8" s="359"/>
      <c r="GV8" s="359"/>
      <c r="GW8" s="359"/>
      <c r="GX8" s="359"/>
      <c r="GY8" s="359"/>
      <c r="GZ8" s="359"/>
      <c r="HA8" s="359"/>
      <c r="HB8" s="359"/>
      <c r="HC8" s="359"/>
      <c r="HD8" s="359"/>
      <c r="HE8" s="359"/>
      <c r="HF8" s="359"/>
      <c r="HG8" s="359"/>
      <c r="HH8" s="359"/>
      <c r="HI8" s="359"/>
      <c r="HJ8" s="359"/>
      <c r="HK8" s="359"/>
      <c r="HL8" s="359"/>
      <c r="HM8" s="359"/>
      <c r="HN8" s="359"/>
      <c r="HO8" s="359"/>
      <c r="HP8" s="359"/>
      <c r="HQ8" s="359"/>
      <c r="HR8" s="359"/>
      <c r="HS8" s="359"/>
      <c r="HT8" s="359"/>
      <c r="HU8" s="359"/>
      <c r="HV8" s="359"/>
      <c r="HW8" s="359"/>
      <c r="HX8" s="359"/>
      <c r="HY8" s="359"/>
      <c r="HZ8" s="359"/>
      <c r="IA8" s="359"/>
      <c r="IB8" s="359"/>
      <c r="IC8" s="359"/>
      <c r="ID8" s="359"/>
      <c r="IE8" s="359"/>
      <c r="IF8" s="359"/>
      <c r="IG8" s="359"/>
      <c r="IH8" s="359"/>
      <c r="II8" s="359"/>
      <c r="IJ8" s="359"/>
      <c r="IK8" s="359"/>
      <c r="IL8" s="359"/>
      <c r="IM8" s="359"/>
      <c r="IN8" s="359"/>
      <c r="IO8" s="359"/>
      <c r="IP8" s="359"/>
      <c r="IQ8" s="359"/>
    </row>
    <row r="9" s="260" customFormat="1" ht="15" spans="1:256">
      <c r="A9" s="360">
        <v>2</v>
      </c>
      <c r="B9" s="361" t="s">
        <v>56</v>
      </c>
      <c r="C9" s="362" t="s">
        <v>384</v>
      </c>
      <c r="D9" s="363" t="s">
        <v>385</v>
      </c>
      <c r="E9" s="362" t="s">
        <v>391</v>
      </c>
      <c r="F9" s="364" t="s">
        <v>392</v>
      </c>
      <c r="G9" s="365" t="s">
        <v>176</v>
      </c>
      <c r="H9" s="366" t="s">
        <v>393</v>
      </c>
      <c r="I9" s="366" t="s">
        <v>394</v>
      </c>
      <c r="J9" s="363">
        <v>5.8</v>
      </c>
      <c r="K9" s="367">
        <v>53.3</v>
      </c>
      <c r="L9" s="368">
        <v>41.2</v>
      </c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7">
        <v>53.2</v>
      </c>
      <c r="AA9" s="370">
        <f t="shared" si="0"/>
        <v>0.187617260787982</v>
      </c>
      <c r="AB9" s="367">
        <v>94.6</v>
      </c>
      <c r="AC9" s="371">
        <f>(AB9-Z9)*VLOOKUP(AE9,[1]公斤水的体积!A:B,2,)</f>
        <v>41.457132</v>
      </c>
      <c r="AD9" s="372">
        <f t="shared" si="1"/>
        <v>0.624106796116467</v>
      </c>
      <c r="AE9" s="373">
        <v>18</v>
      </c>
      <c r="AF9" s="374"/>
      <c r="AG9" s="374"/>
      <c r="AH9" s="375">
        <v>1.7</v>
      </c>
      <c r="AI9" s="363">
        <v>133.4</v>
      </c>
      <c r="AJ9" s="376">
        <f t="shared" si="2"/>
        <v>1.2743628185907</v>
      </c>
      <c r="AK9" s="377" t="s">
        <v>69</v>
      </c>
      <c r="AL9" s="377" t="s">
        <v>69</v>
      </c>
      <c r="AM9" s="377" t="s">
        <v>69</v>
      </c>
      <c r="AN9" s="377" t="s">
        <v>69</v>
      </c>
      <c r="AO9" s="377" t="s">
        <v>69</v>
      </c>
      <c r="AP9" s="377" t="s">
        <v>69</v>
      </c>
      <c r="AQ9" s="378" t="str">
        <f t="shared" si="3"/>
        <v>合格</v>
      </c>
      <c r="AR9" s="379" t="s">
        <v>395</v>
      </c>
      <c r="AS9" s="362" t="s">
        <v>384</v>
      </c>
      <c r="AT9" s="380">
        <v>15</v>
      </c>
      <c r="AU9" s="381"/>
      <c r="AV9" s="382"/>
      <c r="AW9" s="383"/>
      <c r="AX9" s="383"/>
      <c r="AY9" s="383"/>
      <c r="AZ9" s="383"/>
      <c r="BA9" s="383"/>
      <c r="BB9" s="383"/>
      <c r="BC9" s="383"/>
      <c r="BD9" s="383"/>
      <c r="BE9" s="383"/>
      <c r="BF9" s="383"/>
      <c r="BG9" s="383"/>
      <c r="BH9" s="383"/>
      <c r="BI9" s="383"/>
      <c r="BJ9" s="383"/>
      <c r="BK9" s="383"/>
      <c r="BL9" s="383"/>
      <c r="BM9" s="383"/>
      <c r="BN9" s="383"/>
      <c r="BO9" s="383"/>
      <c r="BP9" s="383"/>
      <c r="BQ9" s="383"/>
      <c r="BR9" s="383"/>
      <c r="BS9" s="383"/>
      <c r="BT9" s="383"/>
      <c r="BU9" s="383"/>
      <c r="BV9" s="383"/>
      <c r="BW9" s="383"/>
      <c r="BX9" s="383"/>
      <c r="BY9" s="383"/>
      <c r="BZ9" s="383"/>
      <c r="CA9" s="383"/>
      <c r="CB9" s="383"/>
      <c r="CC9" s="383"/>
      <c r="CD9" s="383"/>
      <c r="CE9" s="383"/>
      <c r="CF9" s="383"/>
      <c r="CG9" s="383"/>
      <c r="CH9" s="383"/>
      <c r="CI9" s="383"/>
      <c r="CJ9" s="383"/>
      <c r="CK9" s="383"/>
      <c r="CL9" s="383"/>
      <c r="CM9" s="383"/>
      <c r="CN9" s="383"/>
      <c r="CO9" s="383"/>
      <c r="CP9" s="383"/>
      <c r="CQ9" s="383"/>
      <c r="CR9" s="383"/>
      <c r="CS9" s="383"/>
      <c r="CT9" s="383"/>
      <c r="CU9" s="383"/>
      <c r="CV9" s="383"/>
      <c r="CW9" s="383"/>
      <c r="CX9" s="383"/>
      <c r="CY9" s="383"/>
      <c r="CZ9" s="383"/>
      <c r="DA9" s="383"/>
      <c r="DB9" s="383"/>
      <c r="DC9" s="383"/>
      <c r="DD9" s="383"/>
      <c r="DE9" s="383"/>
      <c r="DF9" s="383"/>
      <c r="DG9" s="383"/>
      <c r="DH9" s="383"/>
      <c r="DI9" s="383"/>
      <c r="DJ9" s="383"/>
      <c r="DK9" s="383"/>
      <c r="DL9" s="383"/>
      <c r="DM9" s="383"/>
      <c r="DN9" s="383"/>
      <c r="DO9" s="383"/>
      <c r="DP9" s="383"/>
      <c r="DQ9" s="383"/>
      <c r="DR9" s="383"/>
      <c r="DS9" s="383"/>
      <c r="DT9" s="383"/>
      <c r="DU9" s="383"/>
      <c r="DV9" s="383"/>
      <c r="DW9" s="383"/>
      <c r="DX9" s="383"/>
      <c r="DY9" s="383"/>
      <c r="DZ9" s="383"/>
      <c r="EA9" s="383"/>
      <c r="EB9" s="383"/>
      <c r="EC9" s="383"/>
      <c r="ED9" s="383"/>
      <c r="EE9" s="383"/>
      <c r="EF9" s="383"/>
      <c r="EG9" s="383"/>
      <c r="EH9" s="383"/>
      <c r="EI9" s="383"/>
      <c r="EJ9" s="383"/>
      <c r="EK9" s="383"/>
      <c r="EL9" s="383"/>
      <c r="EM9" s="383"/>
      <c r="EN9" s="383"/>
      <c r="EO9" s="383"/>
      <c r="EP9" s="383"/>
      <c r="EQ9" s="383"/>
      <c r="ER9" s="383"/>
      <c r="ES9" s="383"/>
      <c r="ET9" s="383"/>
      <c r="EU9" s="383"/>
      <c r="EV9" s="383"/>
      <c r="EW9" s="383"/>
      <c r="EX9" s="383"/>
      <c r="EY9" s="383"/>
      <c r="EZ9" s="383"/>
      <c r="FA9" s="383"/>
      <c r="FB9" s="383"/>
      <c r="FC9" s="383"/>
      <c r="FD9" s="383"/>
      <c r="FE9" s="383"/>
      <c r="FF9" s="383"/>
      <c r="FG9" s="383"/>
      <c r="FH9" s="383"/>
      <c r="FI9" s="383"/>
      <c r="FJ9" s="383"/>
      <c r="FK9" s="383"/>
      <c r="FL9" s="383"/>
      <c r="FM9" s="383"/>
      <c r="FN9" s="383"/>
      <c r="FO9" s="383"/>
      <c r="FP9" s="383"/>
      <c r="FQ9" s="383"/>
      <c r="FR9" s="383"/>
      <c r="FS9" s="383"/>
      <c r="FT9" s="383"/>
      <c r="FU9" s="383"/>
      <c r="FV9" s="383"/>
      <c r="FW9" s="383"/>
      <c r="FX9" s="383"/>
      <c r="FY9" s="383"/>
      <c r="FZ9" s="383"/>
      <c r="GA9" s="383"/>
      <c r="GB9" s="383"/>
      <c r="GC9" s="383"/>
      <c r="GD9" s="383"/>
      <c r="GE9" s="383"/>
      <c r="GF9" s="383"/>
      <c r="GG9" s="383"/>
      <c r="GH9" s="383"/>
      <c r="GI9" s="383"/>
      <c r="GJ9" s="383"/>
      <c r="GK9" s="383"/>
      <c r="GL9" s="383"/>
      <c r="GM9" s="383"/>
      <c r="GN9" s="383"/>
      <c r="GO9" s="383"/>
      <c r="GP9" s="383"/>
      <c r="GQ9" s="383"/>
      <c r="GR9" s="383"/>
      <c r="GS9" s="383"/>
      <c r="GT9" s="383"/>
      <c r="GU9" s="383"/>
      <c r="GV9" s="383"/>
      <c r="GW9" s="383"/>
      <c r="GX9" s="383"/>
      <c r="GY9" s="383"/>
      <c r="GZ9" s="383"/>
      <c r="HA9" s="383"/>
      <c r="HB9" s="383"/>
      <c r="HC9" s="383"/>
      <c r="HD9" s="383"/>
      <c r="HE9" s="383"/>
      <c r="HF9" s="383"/>
      <c r="HG9" s="383"/>
      <c r="HH9" s="383"/>
      <c r="HI9" s="383"/>
      <c r="HJ9" s="383"/>
      <c r="HK9" s="383"/>
      <c r="HL9" s="383"/>
      <c r="HM9" s="383"/>
      <c r="HN9" s="383"/>
      <c r="HO9" s="383"/>
      <c r="HP9" s="383"/>
      <c r="HQ9" s="383"/>
      <c r="HR9" s="383"/>
      <c r="HS9" s="383"/>
      <c r="HT9" s="383"/>
      <c r="HU9" s="383"/>
      <c r="HV9" s="383"/>
      <c r="HW9" s="383"/>
      <c r="HX9" s="383"/>
      <c r="HY9" s="383"/>
      <c r="HZ9" s="383"/>
      <c r="IA9" s="383"/>
      <c r="IB9" s="383"/>
      <c r="IC9" s="383"/>
      <c r="ID9" s="383"/>
      <c r="IE9" s="383"/>
      <c r="IF9" s="383"/>
      <c r="IG9" s="383"/>
      <c r="IH9" s="383"/>
      <c r="II9" s="383"/>
      <c r="IJ9" s="383"/>
      <c r="IK9" s="383"/>
      <c r="IL9" s="383"/>
      <c r="IM9" s="383"/>
      <c r="IN9" s="383"/>
      <c r="IO9" s="383"/>
      <c r="IP9" s="383"/>
      <c r="IQ9" s="383"/>
    </row>
    <row r="10" s="260" customFormat="1" ht="15" spans="1:256">
      <c r="A10" s="360">
        <v>3</v>
      </c>
      <c r="B10" s="361" t="s">
        <v>56</v>
      </c>
      <c r="C10" s="362" t="s">
        <v>384</v>
      </c>
      <c r="D10" s="363" t="s">
        <v>385</v>
      </c>
      <c r="E10" s="362" t="s">
        <v>396</v>
      </c>
      <c r="F10" s="364" t="s">
        <v>397</v>
      </c>
      <c r="G10" s="365" t="s">
        <v>61</v>
      </c>
      <c r="H10" s="366" t="s">
        <v>398</v>
      </c>
      <c r="I10" s="366" t="s">
        <v>255</v>
      </c>
      <c r="J10" s="363">
        <v>5.7</v>
      </c>
      <c r="K10" s="367">
        <v>53.6</v>
      </c>
      <c r="L10" s="368">
        <v>38.4</v>
      </c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7">
        <v>53.5</v>
      </c>
      <c r="AA10" s="370">
        <f t="shared" si="0"/>
        <v>0.186567164179107</v>
      </c>
      <c r="AB10" s="367">
        <v>92</v>
      </c>
      <c r="AC10" s="371">
        <f>(AB10-Z10)*VLOOKUP(AE10,[1]公斤水的体积!A:B,2,)</f>
        <v>38.55313</v>
      </c>
      <c r="AD10" s="372">
        <f t="shared" si="1"/>
        <v>0.39877604166666</v>
      </c>
      <c r="AE10" s="373">
        <v>18</v>
      </c>
      <c r="AF10" s="374"/>
      <c r="AG10" s="374"/>
      <c r="AH10" s="375">
        <v>0.9</v>
      </c>
      <c r="AI10" s="363">
        <v>113.7</v>
      </c>
      <c r="AJ10" s="376">
        <f t="shared" si="2"/>
        <v>0.79155672823219</v>
      </c>
      <c r="AK10" s="377" t="s">
        <v>69</v>
      </c>
      <c r="AL10" s="377" t="s">
        <v>69</v>
      </c>
      <c r="AM10" s="377" t="s">
        <v>69</v>
      </c>
      <c r="AN10" s="377" t="s">
        <v>69</v>
      </c>
      <c r="AO10" s="377" t="s">
        <v>69</v>
      </c>
      <c r="AP10" s="377" t="s">
        <v>69</v>
      </c>
      <c r="AQ10" s="378" t="str">
        <f t="shared" si="3"/>
        <v>合格</v>
      </c>
      <c r="AR10" s="379" t="s">
        <v>395</v>
      </c>
      <c r="AS10" s="362" t="s">
        <v>384</v>
      </c>
      <c r="AT10" s="380">
        <v>15</v>
      </c>
      <c r="AU10" s="381"/>
      <c r="AV10" s="382"/>
      <c r="AW10" s="383"/>
      <c r="AX10" s="383"/>
      <c r="AY10" s="383"/>
      <c r="AZ10" s="383"/>
      <c r="BA10" s="383"/>
      <c r="BB10" s="383"/>
      <c r="BC10" s="383"/>
      <c r="BD10" s="383"/>
      <c r="BE10" s="383"/>
      <c r="BF10" s="383"/>
      <c r="BG10" s="383"/>
      <c r="BH10" s="383"/>
      <c r="BI10" s="383"/>
      <c r="BJ10" s="383"/>
      <c r="BK10" s="383"/>
      <c r="BL10" s="383"/>
      <c r="BM10" s="383"/>
      <c r="BN10" s="383"/>
      <c r="BO10" s="383"/>
      <c r="BP10" s="383"/>
      <c r="BQ10" s="383"/>
      <c r="BR10" s="383"/>
      <c r="BS10" s="383"/>
      <c r="BT10" s="383"/>
      <c r="BU10" s="383"/>
      <c r="BV10" s="383"/>
      <c r="BW10" s="383"/>
      <c r="BX10" s="383"/>
      <c r="BY10" s="383"/>
      <c r="BZ10" s="383"/>
      <c r="CA10" s="383"/>
      <c r="CB10" s="383"/>
      <c r="CC10" s="383"/>
      <c r="CD10" s="383"/>
      <c r="CE10" s="383"/>
      <c r="CF10" s="383"/>
      <c r="CG10" s="383"/>
      <c r="CH10" s="383"/>
      <c r="CI10" s="383"/>
      <c r="CJ10" s="383"/>
      <c r="CK10" s="383"/>
      <c r="CL10" s="383"/>
      <c r="CM10" s="383"/>
      <c r="CN10" s="383"/>
      <c r="CO10" s="383"/>
      <c r="CP10" s="383"/>
      <c r="CQ10" s="383"/>
      <c r="CR10" s="383"/>
      <c r="CS10" s="383"/>
      <c r="CT10" s="383"/>
      <c r="CU10" s="383"/>
      <c r="CV10" s="383"/>
      <c r="CW10" s="383"/>
      <c r="CX10" s="383"/>
      <c r="CY10" s="383"/>
      <c r="CZ10" s="383"/>
      <c r="DA10" s="383"/>
      <c r="DB10" s="383"/>
      <c r="DC10" s="383"/>
      <c r="DD10" s="383"/>
      <c r="DE10" s="383"/>
      <c r="DF10" s="383"/>
      <c r="DG10" s="383"/>
      <c r="DH10" s="383"/>
      <c r="DI10" s="383"/>
      <c r="DJ10" s="383"/>
      <c r="DK10" s="383"/>
      <c r="DL10" s="383"/>
      <c r="DM10" s="383"/>
      <c r="DN10" s="383"/>
      <c r="DO10" s="383"/>
      <c r="DP10" s="383"/>
      <c r="DQ10" s="383"/>
      <c r="DR10" s="383"/>
      <c r="DS10" s="383"/>
      <c r="DT10" s="383"/>
      <c r="DU10" s="383"/>
      <c r="DV10" s="383"/>
      <c r="DW10" s="383"/>
      <c r="DX10" s="383"/>
      <c r="DY10" s="383"/>
      <c r="DZ10" s="383"/>
      <c r="EA10" s="383"/>
      <c r="EB10" s="383"/>
      <c r="EC10" s="383"/>
      <c r="ED10" s="383"/>
      <c r="EE10" s="383"/>
      <c r="EF10" s="383"/>
      <c r="EG10" s="383"/>
      <c r="EH10" s="383"/>
      <c r="EI10" s="383"/>
      <c r="EJ10" s="383"/>
      <c r="EK10" s="383"/>
      <c r="EL10" s="383"/>
      <c r="EM10" s="383"/>
      <c r="EN10" s="383"/>
      <c r="EO10" s="383"/>
      <c r="EP10" s="383"/>
      <c r="EQ10" s="383"/>
      <c r="ER10" s="383"/>
      <c r="ES10" s="383"/>
      <c r="ET10" s="383"/>
      <c r="EU10" s="383"/>
      <c r="EV10" s="383"/>
      <c r="EW10" s="383"/>
      <c r="EX10" s="383"/>
      <c r="EY10" s="383"/>
      <c r="EZ10" s="383"/>
      <c r="FA10" s="383"/>
      <c r="FB10" s="383"/>
      <c r="FC10" s="383"/>
      <c r="FD10" s="383"/>
      <c r="FE10" s="383"/>
      <c r="FF10" s="383"/>
      <c r="FG10" s="383"/>
      <c r="FH10" s="383"/>
      <c r="FI10" s="383"/>
      <c r="FJ10" s="383"/>
      <c r="FK10" s="383"/>
      <c r="FL10" s="383"/>
      <c r="FM10" s="383"/>
      <c r="FN10" s="383"/>
      <c r="FO10" s="383"/>
      <c r="FP10" s="383"/>
      <c r="FQ10" s="383"/>
      <c r="FR10" s="383"/>
      <c r="FS10" s="383"/>
      <c r="FT10" s="383"/>
      <c r="FU10" s="383"/>
      <c r="FV10" s="383"/>
      <c r="FW10" s="383"/>
      <c r="FX10" s="383"/>
      <c r="FY10" s="383"/>
      <c r="FZ10" s="383"/>
      <c r="GA10" s="383"/>
      <c r="GB10" s="383"/>
      <c r="GC10" s="383"/>
      <c r="GD10" s="383"/>
      <c r="GE10" s="383"/>
      <c r="GF10" s="383"/>
      <c r="GG10" s="383"/>
      <c r="GH10" s="383"/>
      <c r="GI10" s="383"/>
      <c r="GJ10" s="383"/>
      <c r="GK10" s="383"/>
      <c r="GL10" s="383"/>
      <c r="GM10" s="383"/>
      <c r="GN10" s="383"/>
      <c r="GO10" s="383"/>
      <c r="GP10" s="383"/>
      <c r="GQ10" s="383"/>
      <c r="GR10" s="383"/>
      <c r="GS10" s="383"/>
      <c r="GT10" s="383"/>
      <c r="GU10" s="383"/>
      <c r="GV10" s="383"/>
      <c r="GW10" s="383"/>
      <c r="GX10" s="383"/>
      <c r="GY10" s="383"/>
      <c r="GZ10" s="383"/>
      <c r="HA10" s="383"/>
      <c r="HB10" s="383"/>
      <c r="HC10" s="383"/>
      <c r="HD10" s="383"/>
      <c r="HE10" s="383"/>
      <c r="HF10" s="383"/>
      <c r="HG10" s="383"/>
      <c r="HH10" s="383"/>
      <c r="HI10" s="383"/>
      <c r="HJ10" s="383"/>
      <c r="HK10" s="383"/>
      <c r="HL10" s="383"/>
      <c r="HM10" s="383"/>
      <c r="HN10" s="383"/>
      <c r="HO10" s="383"/>
      <c r="HP10" s="383"/>
      <c r="HQ10" s="383"/>
      <c r="HR10" s="383"/>
      <c r="HS10" s="383"/>
      <c r="HT10" s="383"/>
      <c r="HU10" s="383"/>
      <c r="HV10" s="383"/>
      <c r="HW10" s="383"/>
      <c r="HX10" s="383"/>
      <c r="HY10" s="383"/>
      <c r="HZ10" s="383"/>
      <c r="IA10" s="383"/>
      <c r="IB10" s="383"/>
      <c r="IC10" s="383"/>
      <c r="ID10" s="383"/>
      <c r="IE10" s="383"/>
      <c r="IF10" s="383"/>
      <c r="IG10" s="383"/>
      <c r="IH10" s="383"/>
      <c r="II10" s="383"/>
      <c r="IJ10" s="383"/>
      <c r="IK10" s="383"/>
      <c r="IL10" s="383"/>
      <c r="IM10" s="383"/>
      <c r="IN10" s="383"/>
      <c r="IO10" s="383"/>
      <c r="IP10" s="383"/>
      <c r="IQ10" s="383"/>
    </row>
    <row r="11" s="260" customFormat="1" ht="15" spans="1:256">
      <c r="A11" s="360">
        <v>4</v>
      </c>
      <c r="B11" s="361" t="s">
        <v>56</v>
      </c>
      <c r="C11" s="362" t="s">
        <v>384</v>
      </c>
      <c r="D11" s="363" t="s">
        <v>385</v>
      </c>
      <c r="E11" s="362" t="s">
        <v>399</v>
      </c>
      <c r="F11" s="364" t="s">
        <v>400</v>
      </c>
      <c r="G11" s="365" t="s">
        <v>119</v>
      </c>
      <c r="H11" s="366" t="s">
        <v>401</v>
      </c>
      <c r="I11" s="366" t="s">
        <v>402</v>
      </c>
      <c r="J11" s="363">
        <v>5.7</v>
      </c>
      <c r="K11" s="367">
        <v>48.1</v>
      </c>
      <c r="L11" s="368">
        <v>40.1</v>
      </c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7">
        <v>48</v>
      </c>
      <c r="AA11" s="370">
        <f t="shared" si="0"/>
        <v>0.207900207900211</v>
      </c>
      <c r="AB11" s="367">
        <v>88.2</v>
      </c>
      <c r="AC11" s="371">
        <f>(AB11-Z11)*VLOOKUP(AE11,[1]公斤水的体积!A:B,2,)</f>
        <v>40.255476</v>
      </c>
      <c r="AD11" s="372">
        <f t="shared" si="1"/>
        <v>0.387720698254365</v>
      </c>
      <c r="AE11" s="373">
        <v>18</v>
      </c>
      <c r="AF11" s="374"/>
      <c r="AG11" s="374"/>
      <c r="AH11" s="375">
        <v>4.8</v>
      </c>
      <c r="AI11" s="363">
        <v>155</v>
      </c>
      <c r="AJ11" s="376">
        <f t="shared" si="2"/>
        <v>3.09677419354839</v>
      </c>
      <c r="AK11" s="377" t="s">
        <v>69</v>
      </c>
      <c r="AL11" s="377" t="s">
        <v>69</v>
      </c>
      <c r="AM11" s="377" t="s">
        <v>69</v>
      </c>
      <c r="AN11" s="377" t="s">
        <v>69</v>
      </c>
      <c r="AO11" s="377" t="s">
        <v>69</v>
      </c>
      <c r="AP11" s="377" t="s">
        <v>69</v>
      </c>
      <c r="AQ11" s="378" t="str">
        <f t="shared" si="3"/>
        <v>合格</v>
      </c>
      <c r="AR11" s="379" t="s">
        <v>395</v>
      </c>
      <c r="AS11" s="362" t="s">
        <v>384</v>
      </c>
      <c r="AT11" s="380">
        <v>15</v>
      </c>
      <c r="AU11" s="381"/>
      <c r="AV11" s="382"/>
      <c r="AW11" s="383"/>
      <c r="AX11" s="383"/>
      <c r="AY11" s="383"/>
      <c r="AZ11" s="383"/>
      <c r="BA11" s="383"/>
      <c r="BB11" s="383"/>
      <c r="BC11" s="383"/>
      <c r="BD11" s="383"/>
      <c r="BE11" s="383"/>
      <c r="BF11" s="383"/>
      <c r="BG11" s="383"/>
      <c r="BH11" s="383"/>
      <c r="BI11" s="383"/>
      <c r="BJ11" s="383"/>
      <c r="BK11" s="383"/>
      <c r="BL11" s="383"/>
      <c r="BM11" s="383"/>
      <c r="BN11" s="383"/>
      <c r="BO11" s="383"/>
      <c r="BP11" s="383"/>
      <c r="BQ11" s="383"/>
      <c r="BR11" s="383"/>
      <c r="BS11" s="383"/>
      <c r="BT11" s="383"/>
      <c r="BU11" s="383"/>
      <c r="BV11" s="383"/>
      <c r="BW11" s="383"/>
      <c r="BX11" s="383"/>
      <c r="BY11" s="383"/>
      <c r="BZ11" s="383"/>
      <c r="CA11" s="383"/>
      <c r="CB11" s="383"/>
      <c r="CC11" s="383"/>
      <c r="CD11" s="383"/>
      <c r="CE11" s="383"/>
      <c r="CF11" s="383"/>
      <c r="CG11" s="383"/>
      <c r="CH11" s="383"/>
      <c r="CI11" s="383"/>
      <c r="CJ11" s="383"/>
      <c r="CK11" s="383"/>
      <c r="CL11" s="383"/>
      <c r="CM11" s="383"/>
      <c r="CN11" s="383"/>
      <c r="CO11" s="383"/>
      <c r="CP11" s="383"/>
      <c r="CQ11" s="383"/>
      <c r="CR11" s="383"/>
      <c r="CS11" s="383"/>
      <c r="CT11" s="383"/>
      <c r="CU11" s="383"/>
      <c r="CV11" s="383"/>
      <c r="CW11" s="383"/>
      <c r="CX11" s="383"/>
      <c r="CY11" s="383"/>
      <c r="CZ11" s="383"/>
      <c r="DA11" s="383"/>
      <c r="DB11" s="383"/>
      <c r="DC11" s="383"/>
      <c r="DD11" s="383"/>
      <c r="DE11" s="383"/>
      <c r="DF11" s="383"/>
      <c r="DG11" s="383"/>
      <c r="DH11" s="383"/>
      <c r="DI11" s="383"/>
      <c r="DJ11" s="383"/>
      <c r="DK11" s="383"/>
      <c r="DL11" s="383"/>
      <c r="DM11" s="383"/>
      <c r="DN11" s="383"/>
      <c r="DO11" s="383"/>
      <c r="DP11" s="383"/>
      <c r="DQ11" s="383"/>
      <c r="DR11" s="383"/>
      <c r="DS11" s="383"/>
      <c r="DT11" s="383"/>
      <c r="DU11" s="383"/>
      <c r="DV11" s="383"/>
      <c r="DW11" s="383"/>
      <c r="DX11" s="383"/>
      <c r="DY11" s="383"/>
      <c r="DZ11" s="383"/>
      <c r="EA11" s="383"/>
      <c r="EB11" s="383"/>
      <c r="EC11" s="383"/>
      <c r="ED11" s="383"/>
      <c r="EE11" s="383"/>
      <c r="EF11" s="383"/>
      <c r="EG11" s="383"/>
      <c r="EH11" s="383"/>
      <c r="EI11" s="383"/>
      <c r="EJ11" s="383"/>
      <c r="EK11" s="383"/>
      <c r="EL11" s="383"/>
      <c r="EM11" s="383"/>
      <c r="EN11" s="383"/>
      <c r="EO11" s="383"/>
      <c r="EP11" s="383"/>
      <c r="EQ11" s="383"/>
      <c r="ER11" s="383"/>
      <c r="ES11" s="383"/>
      <c r="ET11" s="383"/>
      <c r="EU11" s="383"/>
      <c r="EV11" s="383"/>
      <c r="EW11" s="383"/>
      <c r="EX11" s="383"/>
      <c r="EY11" s="383"/>
      <c r="EZ11" s="383"/>
      <c r="FA11" s="383"/>
      <c r="FB11" s="383"/>
      <c r="FC11" s="383"/>
      <c r="FD11" s="383"/>
      <c r="FE11" s="383"/>
      <c r="FF11" s="383"/>
      <c r="FG11" s="383"/>
      <c r="FH11" s="383"/>
      <c r="FI11" s="383"/>
      <c r="FJ11" s="383"/>
      <c r="FK11" s="383"/>
      <c r="FL11" s="383"/>
      <c r="FM11" s="383"/>
      <c r="FN11" s="383"/>
      <c r="FO11" s="383"/>
      <c r="FP11" s="383"/>
      <c r="FQ11" s="383"/>
      <c r="FR11" s="383"/>
      <c r="FS11" s="383"/>
      <c r="FT11" s="383"/>
      <c r="FU11" s="383"/>
      <c r="FV11" s="383"/>
      <c r="FW11" s="383"/>
      <c r="FX11" s="383"/>
      <c r="FY11" s="383"/>
      <c r="FZ11" s="383"/>
      <c r="GA11" s="383"/>
      <c r="GB11" s="383"/>
      <c r="GC11" s="383"/>
      <c r="GD11" s="383"/>
      <c r="GE11" s="383"/>
      <c r="GF11" s="383"/>
      <c r="GG11" s="383"/>
      <c r="GH11" s="383"/>
      <c r="GI11" s="383"/>
      <c r="GJ11" s="383"/>
      <c r="GK11" s="383"/>
      <c r="GL11" s="383"/>
      <c r="GM11" s="383"/>
      <c r="GN11" s="383"/>
      <c r="GO11" s="383"/>
      <c r="GP11" s="383"/>
      <c r="GQ11" s="383"/>
      <c r="GR11" s="383"/>
      <c r="GS11" s="383"/>
      <c r="GT11" s="383"/>
      <c r="GU11" s="383"/>
      <c r="GV11" s="383"/>
      <c r="GW11" s="383"/>
      <c r="GX11" s="383"/>
      <c r="GY11" s="383"/>
      <c r="GZ11" s="383"/>
      <c r="HA11" s="383"/>
      <c r="HB11" s="383"/>
      <c r="HC11" s="383"/>
      <c r="HD11" s="383"/>
      <c r="HE11" s="383"/>
      <c r="HF11" s="383"/>
      <c r="HG11" s="383"/>
      <c r="HH11" s="383"/>
      <c r="HI11" s="383"/>
      <c r="HJ11" s="383"/>
      <c r="HK11" s="383"/>
      <c r="HL11" s="383"/>
      <c r="HM11" s="383"/>
      <c r="HN11" s="383"/>
      <c r="HO11" s="383"/>
      <c r="HP11" s="383"/>
      <c r="HQ11" s="383"/>
      <c r="HR11" s="383"/>
      <c r="HS11" s="383"/>
      <c r="HT11" s="383"/>
      <c r="HU11" s="383"/>
      <c r="HV11" s="383"/>
      <c r="HW11" s="383"/>
      <c r="HX11" s="383"/>
      <c r="HY11" s="383"/>
      <c r="HZ11" s="383"/>
      <c r="IA11" s="383"/>
      <c r="IB11" s="383"/>
      <c r="IC11" s="383"/>
      <c r="ID11" s="383"/>
      <c r="IE11" s="383"/>
      <c r="IF11" s="383"/>
      <c r="IG11" s="383"/>
      <c r="IH11" s="383"/>
      <c r="II11" s="383"/>
      <c r="IJ11" s="383"/>
      <c r="IK11" s="383"/>
      <c r="IL11" s="383"/>
      <c r="IM11" s="383"/>
      <c r="IN11" s="383"/>
      <c r="IO11" s="383"/>
      <c r="IP11" s="383"/>
      <c r="IQ11" s="383"/>
    </row>
    <row r="12" s="260" customFormat="1" ht="15" spans="1:256">
      <c r="A12" s="360">
        <v>5</v>
      </c>
      <c r="B12" s="361" t="s">
        <v>56</v>
      </c>
      <c r="C12" s="362" t="s">
        <v>384</v>
      </c>
      <c r="D12" s="363" t="s">
        <v>385</v>
      </c>
      <c r="E12" s="362" t="s">
        <v>403</v>
      </c>
      <c r="F12" s="364" t="s">
        <v>404</v>
      </c>
      <c r="G12" s="365" t="s">
        <v>91</v>
      </c>
      <c r="H12" s="366" t="s">
        <v>405</v>
      </c>
      <c r="I12" s="366" t="s">
        <v>406</v>
      </c>
      <c r="J12" s="363">
        <v>5.7</v>
      </c>
      <c r="K12" s="367">
        <v>55.8</v>
      </c>
      <c r="L12" s="368">
        <v>39.6</v>
      </c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7">
        <v>55.7</v>
      </c>
      <c r="AA12" s="370">
        <f t="shared" si="0"/>
        <v>0.17921146953404</v>
      </c>
      <c r="AB12" s="367">
        <v>95.4</v>
      </c>
      <c r="AC12" s="371">
        <f>(AB12-Z12)*VLOOKUP(AE12,[1]公斤水的体积!A:B,2,)</f>
        <v>39.754786</v>
      </c>
      <c r="AD12" s="372">
        <f t="shared" si="1"/>
        <v>0.390873737373741</v>
      </c>
      <c r="AE12" s="373">
        <v>18</v>
      </c>
      <c r="AF12" s="374"/>
      <c r="AG12" s="374"/>
      <c r="AH12" s="375">
        <v>2</v>
      </c>
      <c r="AI12" s="363">
        <v>116.6</v>
      </c>
      <c r="AJ12" s="376">
        <f t="shared" si="2"/>
        <v>1.71526586620926</v>
      </c>
      <c r="AK12" s="377" t="s">
        <v>69</v>
      </c>
      <c r="AL12" s="377" t="s">
        <v>69</v>
      </c>
      <c r="AM12" s="377" t="s">
        <v>69</v>
      </c>
      <c r="AN12" s="377" t="s">
        <v>69</v>
      </c>
      <c r="AO12" s="377" t="s">
        <v>69</v>
      </c>
      <c r="AP12" s="377" t="s">
        <v>69</v>
      </c>
      <c r="AQ12" s="378" t="str">
        <f t="shared" si="3"/>
        <v>合格</v>
      </c>
      <c r="AR12" s="379" t="s">
        <v>395</v>
      </c>
      <c r="AS12" s="362" t="s">
        <v>384</v>
      </c>
      <c r="AT12" s="380">
        <v>15</v>
      </c>
      <c r="AU12" s="381"/>
      <c r="AV12" s="382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3"/>
      <c r="BQ12" s="383"/>
      <c r="BR12" s="383"/>
      <c r="BS12" s="383"/>
      <c r="BT12" s="383"/>
      <c r="BU12" s="383"/>
      <c r="BV12" s="383"/>
      <c r="BW12" s="383"/>
      <c r="BX12" s="383"/>
      <c r="BY12" s="383"/>
      <c r="BZ12" s="383"/>
      <c r="CA12" s="383"/>
      <c r="CB12" s="383"/>
      <c r="CC12" s="383"/>
      <c r="CD12" s="383"/>
      <c r="CE12" s="383"/>
      <c r="CF12" s="383"/>
      <c r="CG12" s="383"/>
      <c r="CH12" s="383"/>
      <c r="CI12" s="383"/>
      <c r="CJ12" s="383"/>
      <c r="CK12" s="383"/>
      <c r="CL12" s="383"/>
      <c r="CM12" s="383"/>
      <c r="CN12" s="383"/>
      <c r="CO12" s="383"/>
      <c r="CP12" s="383"/>
      <c r="CQ12" s="383"/>
      <c r="CR12" s="383"/>
      <c r="CS12" s="383"/>
      <c r="CT12" s="383"/>
      <c r="CU12" s="383"/>
      <c r="CV12" s="383"/>
      <c r="CW12" s="383"/>
      <c r="CX12" s="383"/>
      <c r="CY12" s="383"/>
      <c r="CZ12" s="383"/>
      <c r="DA12" s="383"/>
      <c r="DB12" s="383"/>
      <c r="DC12" s="383"/>
      <c r="DD12" s="383"/>
      <c r="DE12" s="383"/>
      <c r="DF12" s="383"/>
      <c r="DG12" s="383"/>
      <c r="DH12" s="383"/>
      <c r="DI12" s="383"/>
      <c r="DJ12" s="383"/>
      <c r="DK12" s="383"/>
      <c r="DL12" s="383"/>
      <c r="DM12" s="383"/>
      <c r="DN12" s="383"/>
      <c r="DO12" s="383"/>
      <c r="DP12" s="383"/>
      <c r="DQ12" s="383"/>
      <c r="DR12" s="383"/>
      <c r="DS12" s="383"/>
      <c r="DT12" s="383"/>
      <c r="DU12" s="383"/>
      <c r="DV12" s="383"/>
      <c r="DW12" s="383"/>
      <c r="DX12" s="383"/>
      <c r="DY12" s="383"/>
      <c r="DZ12" s="383"/>
      <c r="EA12" s="383"/>
      <c r="EB12" s="383"/>
      <c r="EC12" s="383"/>
      <c r="ED12" s="383"/>
      <c r="EE12" s="383"/>
      <c r="EF12" s="383"/>
      <c r="EG12" s="383"/>
      <c r="EH12" s="383"/>
      <c r="EI12" s="383"/>
      <c r="EJ12" s="383"/>
      <c r="EK12" s="383"/>
      <c r="EL12" s="383"/>
      <c r="EM12" s="383"/>
      <c r="EN12" s="383"/>
      <c r="EO12" s="383"/>
      <c r="EP12" s="383"/>
      <c r="EQ12" s="383"/>
      <c r="ER12" s="383"/>
      <c r="ES12" s="383"/>
      <c r="ET12" s="383"/>
      <c r="EU12" s="383"/>
      <c r="EV12" s="383"/>
      <c r="EW12" s="383"/>
      <c r="EX12" s="383"/>
      <c r="EY12" s="383"/>
      <c r="EZ12" s="383"/>
      <c r="FA12" s="383"/>
      <c r="FB12" s="383"/>
      <c r="FC12" s="383"/>
      <c r="FD12" s="383"/>
      <c r="FE12" s="383"/>
      <c r="FF12" s="383"/>
      <c r="FG12" s="383"/>
      <c r="FH12" s="383"/>
      <c r="FI12" s="383"/>
      <c r="FJ12" s="383"/>
      <c r="FK12" s="383"/>
      <c r="FL12" s="383"/>
      <c r="FM12" s="383"/>
      <c r="FN12" s="383"/>
      <c r="FO12" s="383"/>
      <c r="FP12" s="383"/>
      <c r="FQ12" s="383"/>
      <c r="FR12" s="383"/>
      <c r="FS12" s="383"/>
      <c r="FT12" s="383"/>
      <c r="FU12" s="383"/>
      <c r="FV12" s="383"/>
      <c r="FW12" s="383"/>
      <c r="FX12" s="383"/>
      <c r="FY12" s="383"/>
      <c r="FZ12" s="383"/>
      <c r="GA12" s="383"/>
      <c r="GB12" s="383"/>
      <c r="GC12" s="383"/>
      <c r="GD12" s="383"/>
      <c r="GE12" s="383"/>
      <c r="GF12" s="383"/>
      <c r="GG12" s="383"/>
      <c r="GH12" s="383"/>
      <c r="GI12" s="383"/>
      <c r="GJ12" s="383"/>
      <c r="GK12" s="383"/>
      <c r="GL12" s="383"/>
      <c r="GM12" s="383"/>
      <c r="GN12" s="383"/>
      <c r="GO12" s="383"/>
      <c r="GP12" s="383"/>
      <c r="GQ12" s="383"/>
      <c r="GR12" s="383"/>
      <c r="GS12" s="383"/>
      <c r="GT12" s="383"/>
      <c r="GU12" s="383"/>
      <c r="GV12" s="383"/>
      <c r="GW12" s="383"/>
      <c r="GX12" s="383"/>
      <c r="GY12" s="383"/>
      <c r="GZ12" s="383"/>
      <c r="HA12" s="383"/>
      <c r="HB12" s="383"/>
      <c r="HC12" s="383"/>
      <c r="HD12" s="383"/>
      <c r="HE12" s="383"/>
      <c r="HF12" s="383"/>
      <c r="HG12" s="383"/>
      <c r="HH12" s="383"/>
      <c r="HI12" s="383"/>
      <c r="HJ12" s="383"/>
      <c r="HK12" s="383"/>
      <c r="HL12" s="383"/>
      <c r="HM12" s="383"/>
      <c r="HN12" s="383"/>
      <c r="HO12" s="383"/>
      <c r="HP12" s="383"/>
      <c r="HQ12" s="383"/>
      <c r="HR12" s="383"/>
      <c r="HS12" s="383"/>
      <c r="HT12" s="383"/>
      <c r="HU12" s="383"/>
      <c r="HV12" s="383"/>
      <c r="HW12" s="383"/>
      <c r="HX12" s="383"/>
      <c r="HY12" s="383"/>
      <c r="HZ12" s="383"/>
      <c r="IA12" s="383"/>
      <c r="IB12" s="383"/>
      <c r="IC12" s="383"/>
      <c r="ID12" s="383"/>
      <c r="IE12" s="383"/>
      <c r="IF12" s="383"/>
      <c r="IG12" s="383"/>
      <c r="IH12" s="383"/>
      <c r="II12" s="383"/>
      <c r="IJ12" s="383"/>
      <c r="IK12" s="383"/>
      <c r="IL12" s="383"/>
      <c r="IM12" s="383"/>
      <c r="IN12" s="383"/>
      <c r="IO12" s="383"/>
      <c r="IP12" s="383"/>
      <c r="IQ12" s="383"/>
    </row>
    <row r="13" s="260" customFormat="1" ht="15" spans="1:256">
      <c r="A13" s="360">
        <v>6</v>
      </c>
      <c r="B13" s="361" t="s">
        <v>56</v>
      </c>
      <c r="C13" s="362" t="s">
        <v>384</v>
      </c>
      <c r="D13" s="363" t="s">
        <v>385</v>
      </c>
      <c r="E13" s="362" t="s">
        <v>407</v>
      </c>
      <c r="F13" s="364" t="s">
        <v>408</v>
      </c>
      <c r="G13" s="365" t="s">
        <v>119</v>
      </c>
      <c r="H13" s="366" t="s">
        <v>296</v>
      </c>
      <c r="I13" s="366" t="s">
        <v>255</v>
      </c>
      <c r="J13" s="363">
        <v>5.7</v>
      </c>
      <c r="K13" s="367">
        <v>47.4</v>
      </c>
      <c r="L13" s="368">
        <v>40.3</v>
      </c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7">
        <v>47.3</v>
      </c>
      <c r="AA13" s="370">
        <f t="shared" si="0"/>
        <v>0.210970464135024</v>
      </c>
      <c r="AB13" s="367">
        <v>87.7</v>
      </c>
      <c r="AC13" s="371">
        <f>(AB13-Z13)*VLOOKUP(AE13,[1]公斤水的体积!A:B,2,)</f>
        <v>40.455752</v>
      </c>
      <c r="AD13" s="372">
        <f t="shared" si="1"/>
        <v>0.386481389578181</v>
      </c>
      <c r="AE13" s="373">
        <v>18</v>
      </c>
      <c r="AF13" s="374"/>
      <c r="AG13" s="374"/>
      <c r="AH13" s="375">
        <v>5.9</v>
      </c>
      <c r="AI13" s="363">
        <v>156.6</v>
      </c>
      <c r="AJ13" s="376">
        <f t="shared" si="2"/>
        <v>3.76756066411239</v>
      </c>
      <c r="AK13" s="377" t="s">
        <v>69</v>
      </c>
      <c r="AL13" s="377" t="s">
        <v>69</v>
      </c>
      <c r="AM13" s="377" t="s">
        <v>69</v>
      </c>
      <c r="AN13" s="377" t="s">
        <v>69</v>
      </c>
      <c r="AO13" s="377" t="s">
        <v>69</v>
      </c>
      <c r="AP13" s="377" t="s">
        <v>69</v>
      </c>
      <c r="AQ13" s="378" t="str">
        <f t="shared" si="3"/>
        <v>合格</v>
      </c>
      <c r="AR13" s="379" t="s">
        <v>395</v>
      </c>
      <c r="AS13" s="362" t="s">
        <v>384</v>
      </c>
      <c r="AT13" s="380">
        <v>15</v>
      </c>
      <c r="AU13" s="381"/>
      <c r="AV13" s="382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/>
      <c r="BI13" s="383"/>
      <c r="BJ13" s="383"/>
      <c r="BK13" s="383"/>
      <c r="BL13" s="383"/>
      <c r="BM13" s="383"/>
      <c r="BN13" s="383"/>
      <c r="BO13" s="383"/>
      <c r="BP13" s="383"/>
      <c r="BQ13" s="383"/>
      <c r="BR13" s="383"/>
      <c r="BS13" s="383"/>
      <c r="BT13" s="383"/>
      <c r="BU13" s="383"/>
      <c r="BV13" s="383"/>
      <c r="BW13" s="383"/>
      <c r="BX13" s="383"/>
      <c r="BY13" s="383"/>
      <c r="BZ13" s="383"/>
      <c r="CA13" s="383"/>
      <c r="CB13" s="383"/>
      <c r="CC13" s="383"/>
      <c r="CD13" s="383"/>
      <c r="CE13" s="383"/>
      <c r="CF13" s="383"/>
      <c r="CG13" s="383"/>
      <c r="CH13" s="383"/>
      <c r="CI13" s="383"/>
      <c r="CJ13" s="383"/>
      <c r="CK13" s="383"/>
      <c r="CL13" s="383"/>
      <c r="CM13" s="383"/>
      <c r="CN13" s="383"/>
      <c r="CO13" s="383"/>
      <c r="CP13" s="383"/>
      <c r="CQ13" s="383"/>
      <c r="CR13" s="383"/>
      <c r="CS13" s="383"/>
      <c r="CT13" s="383"/>
      <c r="CU13" s="383"/>
      <c r="CV13" s="383"/>
      <c r="CW13" s="383"/>
      <c r="CX13" s="383"/>
      <c r="CY13" s="383"/>
      <c r="CZ13" s="383"/>
      <c r="DA13" s="383"/>
      <c r="DB13" s="383"/>
      <c r="DC13" s="383"/>
      <c r="DD13" s="383"/>
      <c r="DE13" s="383"/>
      <c r="DF13" s="383"/>
      <c r="DG13" s="383"/>
      <c r="DH13" s="383"/>
      <c r="DI13" s="383"/>
      <c r="DJ13" s="383"/>
      <c r="DK13" s="383"/>
      <c r="DL13" s="383"/>
      <c r="DM13" s="383"/>
      <c r="DN13" s="383"/>
      <c r="DO13" s="383"/>
      <c r="DP13" s="383"/>
      <c r="DQ13" s="383"/>
      <c r="DR13" s="383"/>
      <c r="DS13" s="383"/>
      <c r="DT13" s="383"/>
      <c r="DU13" s="383"/>
      <c r="DV13" s="383"/>
      <c r="DW13" s="383"/>
      <c r="DX13" s="383"/>
      <c r="DY13" s="383"/>
      <c r="DZ13" s="383"/>
      <c r="EA13" s="383"/>
      <c r="EB13" s="383"/>
      <c r="EC13" s="383"/>
      <c r="ED13" s="383"/>
      <c r="EE13" s="383"/>
      <c r="EF13" s="383"/>
      <c r="EG13" s="383"/>
      <c r="EH13" s="383"/>
      <c r="EI13" s="383"/>
      <c r="EJ13" s="383"/>
      <c r="EK13" s="383"/>
      <c r="EL13" s="383"/>
      <c r="EM13" s="383"/>
      <c r="EN13" s="383"/>
      <c r="EO13" s="383"/>
      <c r="EP13" s="383"/>
      <c r="EQ13" s="383"/>
      <c r="ER13" s="383"/>
      <c r="ES13" s="383"/>
      <c r="ET13" s="383"/>
      <c r="EU13" s="383"/>
      <c r="EV13" s="383"/>
      <c r="EW13" s="383"/>
      <c r="EX13" s="383"/>
      <c r="EY13" s="383"/>
      <c r="EZ13" s="383"/>
      <c r="FA13" s="383"/>
      <c r="FB13" s="383"/>
      <c r="FC13" s="383"/>
      <c r="FD13" s="383"/>
      <c r="FE13" s="383"/>
      <c r="FF13" s="383"/>
      <c r="FG13" s="383"/>
      <c r="FH13" s="383"/>
      <c r="FI13" s="383"/>
      <c r="FJ13" s="383"/>
      <c r="FK13" s="383"/>
      <c r="FL13" s="383"/>
      <c r="FM13" s="383"/>
      <c r="FN13" s="383"/>
      <c r="FO13" s="383"/>
      <c r="FP13" s="383"/>
      <c r="FQ13" s="383"/>
      <c r="FR13" s="383"/>
      <c r="FS13" s="383"/>
      <c r="FT13" s="383"/>
      <c r="FU13" s="383"/>
      <c r="FV13" s="383"/>
      <c r="FW13" s="383"/>
      <c r="FX13" s="383"/>
      <c r="FY13" s="383"/>
      <c r="FZ13" s="383"/>
      <c r="GA13" s="383"/>
      <c r="GB13" s="383"/>
      <c r="GC13" s="383"/>
      <c r="GD13" s="383"/>
      <c r="GE13" s="383"/>
      <c r="GF13" s="383"/>
      <c r="GG13" s="383"/>
      <c r="GH13" s="383"/>
      <c r="GI13" s="383"/>
      <c r="GJ13" s="383"/>
      <c r="GK13" s="383"/>
      <c r="GL13" s="383"/>
      <c r="GM13" s="383"/>
      <c r="GN13" s="383"/>
      <c r="GO13" s="383"/>
      <c r="GP13" s="383"/>
      <c r="GQ13" s="383"/>
      <c r="GR13" s="383"/>
      <c r="GS13" s="383"/>
      <c r="GT13" s="383"/>
      <c r="GU13" s="383"/>
      <c r="GV13" s="383"/>
      <c r="GW13" s="383"/>
      <c r="GX13" s="383"/>
      <c r="GY13" s="383"/>
      <c r="GZ13" s="383"/>
      <c r="HA13" s="383"/>
      <c r="HB13" s="383"/>
      <c r="HC13" s="383"/>
      <c r="HD13" s="383"/>
      <c r="HE13" s="383"/>
      <c r="HF13" s="383"/>
      <c r="HG13" s="383"/>
      <c r="HH13" s="383"/>
      <c r="HI13" s="383"/>
      <c r="HJ13" s="383"/>
      <c r="HK13" s="383"/>
      <c r="HL13" s="383"/>
      <c r="HM13" s="383"/>
      <c r="HN13" s="383"/>
      <c r="HO13" s="383"/>
      <c r="HP13" s="383"/>
      <c r="HQ13" s="383"/>
      <c r="HR13" s="383"/>
      <c r="HS13" s="383"/>
      <c r="HT13" s="383"/>
      <c r="HU13" s="383"/>
      <c r="HV13" s="383"/>
      <c r="HW13" s="383"/>
      <c r="HX13" s="383"/>
      <c r="HY13" s="383"/>
      <c r="HZ13" s="383"/>
      <c r="IA13" s="383"/>
      <c r="IB13" s="383"/>
      <c r="IC13" s="383"/>
      <c r="ID13" s="383"/>
      <c r="IE13" s="383"/>
      <c r="IF13" s="383"/>
      <c r="IG13" s="383"/>
      <c r="IH13" s="383"/>
      <c r="II13" s="383"/>
      <c r="IJ13" s="383"/>
      <c r="IK13" s="383"/>
      <c r="IL13" s="383"/>
      <c r="IM13" s="383"/>
      <c r="IN13" s="383"/>
      <c r="IO13" s="383"/>
      <c r="IP13" s="383"/>
      <c r="IQ13" s="383"/>
    </row>
    <row r="14" s="260" customFormat="1" ht="15" spans="1:256">
      <c r="A14" s="360">
        <v>7</v>
      </c>
      <c r="B14" s="361" t="s">
        <v>56</v>
      </c>
      <c r="C14" s="362" t="s">
        <v>384</v>
      </c>
      <c r="D14" s="363" t="s">
        <v>385</v>
      </c>
      <c r="E14" s="362" t="s">
        <v>409</v>
      </c>
      <c r="F14" s="364" t="s">
        <v>410</v>
      </c>
      <c r="G14" s="365" t="s">
        <v>119</v>
      </c>
      <c r="H14" s="366" t="s">
        <v>411</v>
      </c>
      <c r="I14" s="366" t="s">
        <v>402</v>
      </c>
      <c r="J14" s="363">
        <v>5.7</v>
      </c>
      <c r="K14" s="367">
        <v>47.5</v>
      </c>
      <c r="L14" s="368">
        <v>40</v>
      </c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7">
        <v>47.4</v>
      </c>
      <c r="AA14" s="370">
        <f t="shared" si="0"/>
        <v>0.210526315789477</v>
      </c>
      <c r="AB14" s="367">
        <v>87.5</v>
      </c>
      <c r="AC14" s="371">
        <f>(AB14-Z14)*VLOOKUP(AE14,[1]公斤水的体积!A:B,2,)</f>
        <v>40.155338</v>
      </c>
      <c r="AD14" s="372">
        <f t="shared" si="1"/>
        <v>0.388345000000001</v>
      </c>
      <c r="AE14" s="373">
        <v>18</v>
      </c>
      <c r="AF14" s="374"/>
      <c r="AG14" s="374"/>
      <c r="AH14" s="375">
        <v>2.8</v>
      </c>
      <c r="AI14" s="363">
        <v>153.5</v>
      </c>
      <c r="AJ14" s="376">
        <f t="shared" si="2"/>
        <v>1.82410423452769</v>
      </c>
      <c r="AK14" s="377" t="s">
        <v>69</v>
      </c>
      <c r="AL14" s="377" t="s">
        <v>69</v>
      </c>
      <c r="AM14" s="377" t="s">
        <v>69</v>
      </c>
      <c r="AN14" s="377" t="s">
        <v>69</v>
      </c>
      <c r="AO14" s="377" t="s">
        <v>69</v>
      </c>
      <c r="AP14" s="377" t="s">
        <v>69</v>
      </c>
      <c r="AQ14" s="378" t="str">
        <f t="shared" si="3"/>
        <v>合格</v>
      </c>
      <c r="AR14" s="379" t="s">
        <v>395</v>
      </c>
      <c r="AS14" s="362" t="s">
        <v>384</v>
      </c>
      <c r="AT14" s="380">
        <v>15</v>
      </c>
      <c r="AU14" s="381"/>
      <c r="AV14" s="382"/>
      <c r="AW14" s="383"/>
      <c r="AX14" s="383"/>
      <c r="AY14" s="383"/>
      <c r="AZ14" s="383"/>
      <c r="BA14" s="383"/>
      <c r="BB14" s="383"/>
      <c r="BC14" s="383"/>
      <c r="BD14" s="383"/>
      <c r="BE14" s="383"/>
      <c r="BF14" s="383"/>
      <c r="BG14" s="383"/>
      <c r="BH14" s="383"/>
      <c r="BI14" s="383"/>
      <c r="BJ14" s="383"/>
      <c r="BK14" s="383"/>
      <c r="BL14" s="383"/>
      <c r="BM14" s="383"/>
      <c r="BN14" s="383"/>
      <c r="BO14" s="383"/>
      <c r="BP14" s="383"/>
      <c r="BQ14" s="383"/>
      <c r="BR14" s="383"/>
      <c r="BS14" s="383"/>
      <c r="BT14" s="383"/>
      <c r="BU14" s="383"/>
      <c r="BV14" s="383"/>
      <c r="BW14" s="383"/>
      <c r="BX14" s="383"/>
      <c r="BY14" s="383"/>
      <c r="BZ14" s="383"/>
      <c r="CA14" s="383"/>
      <c r="CB14" s="383"/>
      <c r="CC14" s="383"/>
      <c r="CD14" s="383"/>
      <c r="CE14" s="383"/>
      <c r="CF14" s="383"/>
      <c r="CG14" s="383"/>
      <c r="CH14" s="383"/>
      <c r="CI14" s="383"/>
      <c r="CJ14" s="383"/>
      <c r="CK14" s="383"/>
      <c r="CL14" s="383"/>
      <c r="CM14" s="383"/>
      <c r="CN14" s="383"/>
      <c r="CO14" s="383"/>
      <c r="CP14" s="383"/>
      <c r="CQ14" s="383"/>
      <c r="CR14" s="383"/>
      <c r="CS14" s="383"/>
      <c r="CT14" s="383"/>
      <c r="CU14" s="383"/>
      <c r="CV14" s="383"/>
      <c r="CW14" s="383"/>
      <c r="CX14" s="383"/>
      <c r="CY14" s="383"/>
      <c r="CZ14" s="383"/>
      <c r="DA14" s="383"/>
      <c r="DB14" s="383"/>
      <c r="DC14" s="383"/>
      <c r="DD14" s="383"/>
      <c r="DE14" s="383"/>
      <c r="DF14" s="383"/>
      <c r="DG14" s="383"/>
      <c r="DH14" s="383"/>
      <c r="DI14" s="383"/>
      <c r="DJ14" s="383"/>
      <c r="DK14" s="383"/>
      <c r="DL14" s="383"/>
      <c r="DM14" s="383"/>
      <c r="DN14" s="383"/>
      <c r="DO14" s="383"/>
      <c r="DP14" s="383"/>
      <c r="DQ14" s="383"/>
      <c r="DR14" s="383"/>
      <c r="DS14" s="383"/>
      <c r="DT14" s="383"/>
      <c r="DU14" s="383"/>
      <c r="DV14" s="383"/>
      <c r="DW14" s="383"/>
      <c r="DX14" s="383"/>
      <c r="DY14" s="383"/>
      <c r="DZ14" s="383"/>
      <c r="EA14" s="383"/>
      <c r="EB14" s="383"/>
      <c r="EC14" s="383"/>
      <c r="ED14" s="383"/>
      <c r="EE14" s="383"/>
      <c r="EF14" s="383"/>
      <c r="EG14" s="383"/>
      <c r="EH14" s="383"/>
      <c r="EI14" s="383"/>
      <c r="EJ14" s="383"/>
      <c r="EK14" s="383"/>
      <c r="EL14" s="383"/>
      <c r="EM14" s="383"/>
      <c r="EN14" s="383"/>
      <c r="EO14" s="383"/>
      <c r="EP14" s="383"/>
      <c r="EQ14" s="383"/>
      <c r="ER14" s="383"/>
      <c r="ES14" s="383"/>
      <c r="ET14" s="383"/>
      <c r="EU14" s="383"/>
      <c r="EV14" s="383"/>
      <c r="EW14" s="383"/>
      <c r="EX14" s="383"/>
      <c r="EY14" s="383"/>
      <c r="EZ14" s="383"/>
      <c r="FA14" s="383"/>
      <c r="FB14" s="383"/>
      <c r="FC14" s="383"/>
      <c r="FD14" s="383"/>
      <c r="FE14" s="383"/>
      <c r="FF14" s="383"/>
      <c r="FG14" s="383"/>
      <c r="FH14" s="383"/>
      <c r="FI14" s="383"/>
      <c r="FJ14" s="383"/>
      <c r="FK14" s="383"/>
      <c r="FL14" s="383"/>
      <c r="FM14" s="383"/>
      <c r="FN14" s="383"/>
      <c r="FO14" s="383"/>
      <c r="FP14" s="383"/>
      <c r="FQ14" s="383"/>
      <c r="FR14" s="383"/>
      <c r="FS14" s="383"/>
      <c r="FT14" s="383"/>
      <c r="FU14" s="383"/>
      <c r="FV14" s="383"/>
      <c r="FW14" s="383"/>
      <c r="FX14" s="383"/>
      <c r="FY14" s="383"/>
      <c r="FZ14" s="383"/>
      <c r="GA14" s="383"/>
      <c r="GB14" s="383"/>
      <c r="GC14" s="383"/>
      <c r="GD14" s="383"/>
      <c r="GE14" s="383"/>
      <c r="GF14" s="383"/>
      <c r="GG14" s="383"/>
      <c r="GH14" s="383"/>
      <c r="GI14" s="383"/>
      <c r="GJ14" s="383"/>
      <c r="GK14" s="383"/>
      <c r="GL14" s="383"/>
      <c r="GM14" s="383"/>
      <c r="GN14" s="383"/>
      <c r="GO14" s="383"/>
      <c r="GP14" s="383"/>
      <c r="GQ14" s="383"/>
      <c r="GR14" s="383"/>
      <c r="GS14" s="383"/>
      <c r="GT14" s="383"/>
      <c r="GU14" s="383"/>
      <c r="GV14" s="383"/>
      <c r="GW14" s="383"/>
      <c r="GX14" s="383"/>
      <c r="GY14" s="383"/>
      <c r="GZ14" s="383"/>
      <c r="HA14" s="383"/>
      <c r="HB14" s="383"/>
      <c r="HC14" s="383"/>
      <c r="HD14" s="383"/>
      <c r="HE14" s="383"/>
      <c r="HF14" s="383"/>
      <c r="HG14" s="383"/>
      <c r="HH14" s="383"/>
      <c r="HI14" s="383"/>
      <c r="HJ14" s="383"/>
      <c r="HK14" s="383"/>
      <c r="HL14" s="383"/>
      <c r="HM14" s="383"/>
      <c r="HN14" s="383"/>
      <c r="HO14" s="383"/>
      <c r="HP14" s="383"/>
      <c r="HQ14" s="383"/>
      <c r="HR14" s="383"/>
      <c r="HS14" s="383"/>
      <c r="HT14" s="383"/>
      <c r="HU14" s="383"/>
      <c r="HV14" s="383"/>
      <c r="HW14" s="383"/>
      <c r="HX14" s="383"/>
      <c r="HY14" s="383"/>
      <c r="HZ14" s="383"/>
      <c r="IA14" s="383"/>
      <c r="IB14" s="383"/>
      <c r="IC14" s="383"/>
      <c r="ID14" s="383"/>
      <c r="IE14" s="383"/>
      <c r="IF14" s="383"/>
      <c r="IG14" s="383"/>
      <c r="IH14" s="383"/>
      <c r="II14" s="383"/>
      <c r="IJ14" s="383"/>
      <c r="IK14" s="383"/>
      <c r="IL14" s="383"/>
      <c r="IM14" s="383"/>
      <c r="IN14" s="383"/>
      <c r="IO14" s="383"/>
      <c r="IP14" s="383"/>
      <c r="IQ14" s="383"/>
    </row>
    <row r="15" s="260" customFormat="1" ht="15" spans="1:256">
      <c r="A15" s="360">
        <v>8</v>
      </c>
      <c r="B15" s="361" t="s">
        <v>56</v>
      </c>
      <c r="C15" s="362" t="s">
        <v>384</v>
      </c>
      <c r="D15" s="363" t="s">
        <v>385</v>
      </c>
      <c r="E15" s="362" t="s">
        <v>412</v>
      </c>
      <c r="F15" s="364" t="s">
        <v>413</v>
      </c>
      <c r="G15" s="365" t="s">
        <v>119</v>
      </c>
      <c r="H15" s="366" t="s">
        <v>151</v>
      </c>
      <c r="I15" s="366" t="s">
        <v>414</v>
      </c>
      <c r="J15" s="363">
        <v>5.7</v>
      </c>
      <c r="K15" s="367">
        <v>48.3</v>
      </c>
      <c r="L15" s="368">
        <v>40.4</v>
      </c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7">
        <v>48.2</v>
      </c>
      <c r="AA15" s="370">
        <f t="shared" si="0"/>
        <v>0.207039337474108</v>
      </c>
      <c r="AB15" s="367">
        <v>88.7</v>
      </c>
      <c r="AC15" s="371">
        <f>(AB15-Z15)*VLOOKUP(AE15,[1]公斤水的体积!A:B,2,)</f>
        <v>40.55589</v>
      </c>
      <c r="AD15" s="372">
        <f t="shared" si="1"/>
        <v>0.385866336633662</v>
      </c>
      <c r="AE15" s="373">
        <v>18</v>
      </c>
      <c r="AF15" s="374"/>
      <c r="AG15" s="374"/>
      <c r="AH15" s="375">
        <v>2.7</v>
      </c>
      <c r="AI15" s="363">
        <v>146.1</v>
      </c>
      <c r="AJ15" s="376">
        <f t="shared" si="2"/>
        <v>1.84804928131417</v>
      </c>
      <c r="AK15" s="377" t="s">
        <v>69</v>
      </c>
      <c r="AL15" s="377" t="s">
        <v>69</v>
      </c>
      <c r="AM15" s="377" t="s">
        <v>69</v>
      </c>
      <c r="AN15" s="377" t="s">
        <v>69</v>
      </c>
      <c r="AO15" s="377" t="s">
        <v>69</v>
      </c>
      <c r="AP15" s="377" t="s">
        <v>69</v>
      </c>
      <c r="AQ15" s="378" t="str">
        <f t="shared" si="3"/>
        <v>合格</v>
      </c>
      <c r="AR15" s="379" t="s">
        <v>395</v>
      </c>
      <c r="AS15" s="362" t="s">
        <v>384</v>
      </c>
      <c r="AT15" s="380">
        <v>15</v>
      </c>
      <c r="AU15" s="381"/>
      <c r="AV15" s="382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/>
      <c r="BI15" s="383"/>
      <c r="BJ15" s="383"/>
      <c r="BK15" s="383"/>
      <c r="BL15" s="383"/>
      <c r="BM15" s="383"/>
      <c r="BN15" s="383"/>
      <c r="BO15" s="383"/>
      <c r="BP15" s="383"/>
      <c r="BQ15" s="383"/>
      <c r="BR15" s="383"/>
      <c r="BS15" s="383"/>
      <c r="BT15" s="383"/>
      <c r="BU15" s="383"/>
      <c r="BV15" s="383"/>
      <c r="BW15" s="383"/>
      <c r="BX15" s="383"/>
      <c r="BY15" s="383"/>
      <c r="BZ15" s="383"/>
      <c r="CA15" s="383"/>
      <c r="CB15" s="383"/>
      <c r="CC15" s="383"/>
      <c r="CD15" s="383"/>
      <c r="CE15" s="383"/>
      <c r="CF15" s="383"/>
      <c r="CG15" s="383"/>
      <c r="CH15" s="383"/>
      <c r="CI15" s="383"/>
      <c r="CJ15" s="383"/>
      <c r="CK15" s="383"/>
      <c r="CL15" s="383"/>
      <c r="CM15" s="383"/>
      <c r="CN15" s="383"/>
      <c r="CO15" s="383"/>
      <c r="CP15" s="383"/>
      <c r="CQ15" s="383"/>
      <c r="CR15" s="383"/>
      <c r="CS15" s="383"/>
      <c r="CT15" s="383"/>
      <c r="CU15" s="383"/>
      <c r="CV15" s="383"/>
      <c r="CW15" s="383"/>
      <c r="CX15" s="383"/>
      <c r="CY15" s="383"/>
      <c r="CZ15" s="383"/>
      <c r="DA15" s="383"/>
      <c r="DB15" s="383"/>
      <c r="DC15" s="383"/>
      <c r="DD15" s="383"/>
      <c r="DE15" s="383"/>
      <c r="DF15" s="383"/>
      <c r="DG15" s="383"/>
      <c r="DH15" s="383"/>
      <c r="DI15" s="383"/>
      <c r="DJ15" s="383"/>
      <c r="DK15" s="383"/>
      <c r="DL15" s="383"/>
      <c r="DM15" s="383"/>
      <c r="DN15" s="383"/>
      <c r="DO15" s="383"/>
      <c r="DP15" s="383"/>
      <c r="DQ15" s="383"/>
      <c r="DR15" s="383"/>
      <c r="DS15" s="383"/>
      <c r="DT15" s="383"/>
      <c r="DU15" s="383"/>
      <c r="DV15" s="383"/>
      <c r="DW15" s="383"/>
      <c r="DX15" s="383"/>
      <c r="DY15" s="383"/>
      <c r="DZ15" s="383"/>
      <c r="EA15" s="383"/>
      <c r="EB15" s="383"/>
      <c r="EC15" s="383"/>
      <c r="ED15" s="383"/>
      <c r="EE15" s="383"/>
      <c r="EF15" s="383"/>
      <c r="EG15" s="383"/>
      <c r="EH15" s="383"/>
      <c r="EI15" s="383"/>
      <c r="EJ15" s="383"/>
      <c r="EK15" s="383"/>
      <c r="EL15" s="383"/>
      <c r="EM15" s="383"/>
      <c r="EN15" s="383"/>
      <c r="EO15" s="383"/>
      <c r="EP15" s="383"/>
      <c r="EQ15" s="383"/>
      <c r="ER15" s="383"/>
      <c r="ES15" s="383"/>
      <c r="ET15" s="383"/>
      <c r="EU15" s="383"/>
      <c r="EV15" s="383"/>
      <c r="EW15" s="383"/>
      <c r="EX15" s="383"/>
      <c r="EY15" s="383"/>
      <c r="EZ15" s="383"/>
      <c r="FA15" s="383"/>
      <c r="FB15" s="383"/>
      <c r="FC15" s="383"/>
      <c r="FD15" s="383"/>
      <c r="FE15" s="383"/>
      <c r="FF15" s="383"/>
      <c r="FG15" s="383"/>
      <c r="FH15" s="383"/>
      <c r="FI15" s="383"/>
      <c r="FJ15" s="383"/>
      <c r="FK15" s="383"/>
      <c r="FL15" s="383"/>
      <c r="FM15" s="383"/>
      <c r="FN15" s="383"/>
      <c r="FO15" s="383"/>
      <c r="FP15" s="383"/>
      <c r="FQ15" s="383"/>
      <c r="FR15" s="383"/>
      <c r="FS15" s="383"/>
      <c r="FT15" s="383"/>
      <c r="FU15" s="383"/>
      <c r="FV15" s="383"/>
      <c r="FW15" s="383"/>
      <c r="FX15" s="383"/>
      <c r="FY15" s="383"/>
      <c r="FZ15" s="383"/>
      <c r="GA15" s="383"/>
      <c r="GB15" s="383"/>
      <c r="GC15" s="383"/>
      <c r="GD15" s="383"/>
      <c r="GE15" s="383"/>
      <c r="GF15" s="383"/>
      <c r="GG15" s="383"/>
      <c r="GH15" s="383"/>
      <c r="GI15" s="383"/>
      <c r="GJ15" s="383"/>
      <c r="GK15" s="383"/>
      <c r="GL15" s="383"/>
      <c r="GM15" s="383"/>
      <c r="GN15" s="383"/>
      <c r="GO15" s="383"/>
      <c r="GP15" s="383"/>
      <c r="GQ15" s="383"/>
      <c r="GR15" s="383"/>
      <c r="GS15" s="383"/>
      <c r="GT15" s="383"/>
      <c r="GU15" s="383"/>
      <c r="GV15" s="383"/>
      <c r="GW15" s="383"/>
      <c r="GX15" s="383"/>
      <c r="GY15" s="383"/>
      <c r="GZ15" s="383"/>
      <c r="HA15" s="383"/>
      <c r="HB15" s="383"/>
      <c r="HC15" s="383"/>
      <c r="HD15" s="383"/>
      <c r="HE15" s="383"/>
      <c r="HF15" s="383"/>
      <c r="HG15" s="383"/>
      <c r="HH15" s="383"/>
      <c r="HI15" s="383"/>
      <c r="HJ15" s="383"/>
      <c r="HK15" s="383"/>
      <c r="HL15" s="383"/>
      <c r="HM15" s="383"/>
      <c r="HN15" s="383"/>
      <c r="HO15" s="383"/>
      <c r="HP15" s="383"/>
      <c r="HQ15" s="383"/>
      <c r="HR15" s="383"/>
      <c r="HS15" s="383"/>
      <c r="HT15" s="383"/>
      <c r="HU15" s="383"/>
      <c r="HV15" s="383"/>
      <c r="HW15" s="383"/>
      <c r="HX15" s="383"/>
      <c r="HY15" s="383"/>
      <c r="HZ15" s="383"/>
      <c r="IA15" s="383"/>
      <c r="IB15" s="383"/>
      <c r="IC15" s="383"/>
      <c r="ID15" s="383"/>
      <c r="IE15" s="383"/>
      <c r="IF15" s="383"/>
      <c r="IG15" s="383"/>
      <c r="IH15" s="383"/>
      <c r="II15" s="383"/>
      <c r="IJ15" s="383"/>
      <c r="IK15" s="383"/>
      <c r="IL15" s="383"/>
      <c r="IM15" s="383"/>
      <c r="IN15" s="383"/>
      <c r="IO15" s="383"/>
      <c r="IP15" s="383"/>
      <c r="IQ15" s="383"/>
    </row>
    <row r="16" s="260" customFormat="1" ht="15" spans="1:256">
      <c r="A16" s="360">
        <v>9</v>
      </c>
      <c r="B16" s="361" t="s">
        <v>56</v>
      </c>
      <c r="C16" s="362" t="s">
        <v>384</v>
      </c>
      <c r="D16" s="363" t="s">
        <v>385</v>
      </c>
      <c r="E16" s="362" t="s">
        <v>415</v>
      </c>
      <c r="F16" s="364" t="s">
        <v>416</v>
      </c>
      <c r="G16" s="365" t="s">
        <v>119</v>
      </c>
      <c r="H16" s="366" t="s">
        <v>278</v>
      </c>
      <c r="I16" s="366" t="s">
        <v>414</v>
      </c>
      <c r="J16" s="363">
        <v>5.7</v>
      </c>
      <c r="K16" s="367">
        <v>48.9</v>
      </c>
      <c r="L16" s="368">
        <v>40.2</v>
      </c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7">
        <v>48.8</v>
      </c>
      <c r="AA16" s="370">
        <f t="shared" si="0"/>
        <v>0.204498977505115</v>
      </c>
      <c r="AB16" s="367">
        <v>89.1</v>
      </c>
      <c r="AC16" s="371">
        <f>(AB16-Z16)*VLOOKUP(AE16,[1]公斤水的体积!A:B,2,)</f>
        <v>40.355614</v>
      </c>
      <c r="AD16" s="372">
        <f t="shared" si="1"/>
        <v>0.387099502487544</v>
      </c>
      <c r="AE16" s="373">
        <v>18</v>
      </c>
      <c r="AF16" s="374"/>
      <c r="AG16" s="374"/>
      <c r="AH16" s="375">
        <v>2.7</v>
      </c>
      <c r="AI16" s="363">
        <v>149.7</v>
      </c>
      <c r="AJ16" s="376">
        <f t="shared" si="2"/>
        <v>1.80360721442886</v>
      </c>
      <c r="AK16" s="377" t="s">
        <v>69</v>
      </c>
      <c r="AL16" s="377" t="s">
        <v>69</v>
      </c>
      <c r="AM16" s="377" t="s">
        <v>69</v>
      </c>
      <c r="AN16" s="377" t="s">
        <v>69</v>
      </c>
      <c r="AO16" s="377" t="s">
        <v>69</v>
      </c>
      <c r="AP16" s="377" t="s">
        <v>69</v>
      </c>
      <c r="AQ16" s="378" t="str">
        <f t="shared" si="3"/>
        <v>合格</v>
      </c>
      <c r="AR16" s="379" t="s">
        <v>395</v>
      </c>
      <c r="AS16" s="362" t="s">
        <v>384</v>
      </c>
      <c r="AT16" s="380">
        <v>15</v>
      </c>
      <c r="AU16" s="381"/>
      <c r="AV16" s="382"/>
      <c r="AW16" s="383"/>
      <c r="AX16" s="383"/>
      <c r="AY16" s="383"/>
      <c r="AZ16" s="383"/>
      <c r="BA16" s="383"/>
      <c r="BB16" s="383"/>
      <c r="BC16" s="383"/>
      <c r="BD16" s="383"/>
      <c r="BE16" s="383"/>
      <c r="BF16" s="383"/>
      <c r="BG16" s="383"/>
      <c r="BH16" s="383"/>
      <c r="BI16" s="383"/>
      <c r="BJ16" s="383"/>
      <c r="BK16" s="383"/>
      <c r="BL16" s="383"/>
      <c r="BM16" s="383"/>
      <c r="BN16" s="383"/>
      <c r="BO16" s="383"/>
      <c r="BP16" s="383"/>
      <c r="BQ16" s="383"/>
      <c r="BR16" s="383"/>
      <c r="BS16" s="383"/>
      <c r="BT16" s="383"/>
      <c r="BU16" s="383"/>
      <c r="BV16" s="383"/>
      <c r="BW16" s="383"/>
      <c r="BX16" s="383"/>
      <c r="BY16" s="383"/>
      <c r="BZ16" s="383"/>
      <c r="CA16" s="383"/>
      <c r="CB16" s="383"/>
      <c r="CC16" s="383"/>
      <c r="CD16" s="383"/>
      <c r="CE16" s="383"/>
      <c r="CF16" s="383"/>
      <c r="CG16" s="383"/>
      <c r="CH16" s="383"/>
      <c r="CI16" s="383"/>
      <c r="CJ16" s="383"/>
      <c r="CK16" s="383"/>
      <c r="CL16" s="383"/>
      <c r="CM16" s="383"/>
      <c r="CN16" s="383"/>
      <c r="CO16" s="383"/>
      <c r="CP16" s="383"/>
      <c r="CQ16" s="383"/>
      <c r="CR16" s="383"/>
      <c r="CS16" s="383"/>
      <c r="CT16" s="383"/>
      <c r="CU16" s="383"/>
      <c r="CV16" s="383"/>
      <c r="CW16" s="383"/>
      <c r="CX16" s="383"/>
      <c r="CY16" s="383"/>
      <c r="CZ16" s="383"/>
      <c r="DA16" s="383"/>
      <c r="DB16" s="383"/>
      <c r="DC16" s="383"/>
      <c r="DD16" s="383"/>
      <c r="DE16" s="383"/>
      <c r="DF16" s="383"/>
      <c r="DG16" s="383"/>
      <c r="DH16" s="383"/>
      <c r="DI16" s="383"/>
      <c r="DJ16" s="383"/>
      <c r="DK16" s="383"/>
      <c r="DL16" s="383"/>
      <c r="DM16" s="383"/>
      <c r="DN16" s="383"/>
      <c r="DO16" s="383"/>
      <c r="DP16" s="383"/>
      <c r="DQ16" s="383"/>
      <c r="DR16" s="383"/>
      <c r="DS16" s="383"/>
      <c r="DT16" s="383"/>
      <c r="DU16" s="383"/>
      <c r="DV16" s="383"/>
      <c r="DW16" s="383"/>
      <c r="DX16" s="383"/>
      <c r="DY16" s="383"/>
      <c r="DZ16" s="383"/>
      <c r="EA16" s="383"/>
      <c r="EB16" s="383"/>
      <c r="EC16" s="383"/>
      <c r="ED16" s="383"/>
      <c r="EE16" s="383"/>
      <c r="EF16" s="383"/>
      <c r="EG16" s="383"/>
      <c r="EH16" s="383"/>
      <c r="EI16" s="383"/>
      <c r="EJ16" s="383"/>
      <c r="EK16" s="383"/>
      <c r="EL16" s="383"/>
      <c r="EM16" s="383"/>
      <c r="EN16" s="383"/>
      <c r="EO16" s="383"/>
      <c r="EP16" s="383"/>
      <c r="EQ16" s="383"/>
      <c r="ER16" s="383"/>
      <c r="ES16" s="383"/>
      <c r="ET16" s="383"/>
      <c r="EU16" s="383"/>
      <c r="EV16" s="383"/>
      <c r="EW16" s="383"/>
      <c r="EX16" s="383"/>
      <c r="EY16" s="383"/>
      <c r="EZ16" s="383"/>
      <c r="FA16" s="383"/>
      <c r="FB16" s="383"/>
      <c r="FC16" s="383"/>
      <c r="FD16" s="383"/>
      <c r="FE16" s="383"/>
      <c r="FF16" s="383"/>
      <c r="FG16" s="383"/>
      <c r="FH16" s="383"/>
      <c r="FI16" s="383"/>
      <c r="FJ16" s="383"/>
      <c r="FK16" s="383"/>
      <c r="FL16" s="383"/>
      <c r="FM16" s="383"/>
      <c r="FN16" s="383"/>
      <c r="FO16" s="383"/>
      <c r="FP16" s="383"/>
      <c r="FQ16" s="383"/>
      <c r="FR16" s="383"/>
      <c r="FS16" s="383"/>
      <c r="FT16" s="383"/>
      <c r="FU16" s="383"/>
      <c r="FV16" s="383"/>
      <c r="FW16" s="383"/>
      <c r="FX16" s="383"/>
      <c r="FY16" s="383"/>
      <c r="FZ16" s="383"/>
      <c r="GA16" s="383"/>
      <c r="GB16" s="383"/>
      <c r="GC16" s="383"/>
      <c r="GD16" s="383"/>
      <c r="GE16" s="383"/>
      <c r="GF16" s="383"/>
      <c r="GG16" s="383"/>
      <c r="GH16" s="383"/>
      <c r="GI16" s="383"/>
      <c r="GJ16" s="383"/>
      <c r="GK16" s="383"/>
      <c r="GL16" s="383"/>
      <c r="GM16" s="383"/>
      <c r="GN16" s="383"/>
      <c r="GO16" s="383"/>
      <c r="GP16" s="383"/>
      <c r="GQ16" s="383"/>
      <c r="GR16" s="383"/>
      <c r="GS16" s="383"/>
      <c r="GT16" s="383"/>
      <c r="GU16" s="383"/>
      <c r="GV16" s="383"/>
      <c r="GW16" s="383"/>
      <c r="GX16" s="383"/>
      <c r="GY16" s="383"/>
      <c r="GZ16" s="383"/>
      <c r="HA16" s="383"/>
      <c r="HB16" s="383"/>
      <c r="HC16" s="383"/>
      <c r="HD16" s="383"/>
      <c r="HE16" s="383"/>
      <c r="HF16" s="383"/>
      <c r="HG16" s="383"/>
      <c r="HH16" s="383"/>
      <c r="HI16" s="383"/>
      <c r="HJ16" s="383"/>
      <c r="HK16" s="383"/>
      <c r="HL16" s="383"/>
      <c r="HM16" s="383"/>
      <c r="HN16" s="383"/>
      <c r="HO16" s="383"/>
      <c r="HP16" s="383"/>
      <c r="HQ16" s="383"/>
      <c r="HR16" s="383"/>
      <c r="HS16" s="383"/>
      <c r="HT16" s="383"/>
      <c r="HU16" s="383"/>
      <c r="HV16" s="383"/>
      <c r="HW16" s="383"/>
      <c r="HX16" s="383"/>
      <c r="HY16" s="383"/>
      <c r="HZ16" s="383"/>
      <c r="IA16" s="383"/>
      <c r="IB16" s="383"/>
      <c r="IC16" s="383"/>
      <c r="ID16" s="383"/>
      <c r="IE16" s="383"/>
      <c r="IF16" s="383"/>
      <c r="IG16" s="383"/>
      <c r="IH16" s="383"/>
      <c r="II16" s="383"/>
      <c r="IJ16" s="383"/>
      <c r="IK16" s="383"/>
      <c r="IL16" s="383"/>
      <c r="IM16" s="383"/>
      <c r="IN16" s="383"/>
      <c r="IO16" s="383"/>
      <c r="IP16" s="383"/>
      <c r="IQ16" s="383"/>
    </row>
    <row r="17" s="260" customFormat="1" ht="15" spans="1:251">
      <c r="A17" s="360">
        <v>10</v>
      </c>
      <c r="B17" s="361" t="s">
        <v>56</v>
      </c>
      <c r="C17" s="362" t="s">
        <v>384</v>
      </c>
      <c r="D17" s="363" t="s">
        <v>385</v>
      </c>
      <c r="E17" s="362" t="s">
        <v>417</v>
      </c>
      <c r="F17" s="364" t="s">
        <v>418</v>
      </c>
      <c r="G17" s="365" t="s">
        <v>119</v>
      </c>
      <c r="H17" s="366" t="s">
        <v>120</v>
      </c>
      <c r="I17" s="366" t="s">
        <v>419</v>
      </c>
      <c r="J17" s="363">
        <v>5.7</v>
      </c>
      <c r="K17" s="367">
        <v>47.9</v>
      </c>
      <c r="L17" s="368">
        <v>40</v>
      </c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7">
        <v>47.8</v>
      </c>
      <c r="AA17" s="370">
        <f t="shared" si="0"/>
        <v>0.208768267223385</v>
      </c>
      <c r="AB17" s="367">
        <v>87.9</v>
      </c>
      <c r="AC17" s="371">
        <f>(AB17-Z17)*VLOOKUP(AE17,[1]公斤水的体积!A:B,2,)</f>
        <v>40.155338</v>
      </c>
      <c r="AD17" s="372">
        <f t="shared" si="1"/>
        <v>0.388345000000019</v>
      </c>
      <c r="AE17" s="373">
        <v>18</v>
      </c>
      <c r="AF17" s="374"/>
      <c r="AG17" s="374"/>
      <c r="AH17" s="375">
        <v>1.4</v>
      </c>
      <c r="AI17" s="363">
        <v>144.9</v>
      </c>
      <c r="AJ17" s="376">
        <f t="shared" si="2"/>
        <v>0.966183574879227</v>
      </c>
      <c r="AK17" s="377" t="s">
        <v>69</v>
      </c>
      <c r="AL17" s="377" t="s">
        <v>69</v>
      </c>
      <c r="AM17" s="377" t="s">
        <v>69</v>
      </c>
      <c r="AN17" s="377" t="s">
        <v>69</v>
      </c>
      <c r="AO17" s="377" t="s">
        <v>69</v>
      </c>
      <c r="AP17" s="377" t="s">
        <v>69</v>
      </c>
      <c r="AQ17" s="378" t="str">
        <f t="shared" si="3"/>
        <v>合格</v>
      </c>
      <c r="AR17" s="379" t="s">
        <v>395</v>
      </c>
      <c r="AS17" s="362" t="s">
        <v>384</v>
      </c>
      <c r="AT17" s="380">
        <v>15</v>
      </c>
      <c r="AU17" s="381"/>
      <c r="AV17" s="382"/>
      <c r="AW17" s="383"/>
      <c r="AX17" s="383"/>
      <c r="AY17" s="383"/>
      <c r="AZ17" s="383"/>
      <c r="BA17" s="383"/>
      <c r="BB17" s="383"/>
      <c r="BC17" s="383"/>
      <c r="BD17" s="383"/>
      <c r="BE17" s="383"/>
      <c r="BF17" s="383"/>
      <c r="BG17" s="383"/>
      <c r="BH17" s="383"/>
      <c r="BI17" s="383"/>
      <c r="BJ17" s="383"/>
      <c r="BK17" s="383"/>
      <c r="BL17" s="383"/>
      <c r="BM17" s="383"/>
      <c r="BN17" s="383"/>
      <c r="BO17" s="383"/>
      <c r="BP17" s="383"/>
      <c r="BQ17" s="383"/>
      <c r="BR17" s="383"/>
      <c r="BS17" s="383"/>
      <c r="BT17" s="383"/>
      <c r="BU17" s="383"/>
      <c r="BV17" s="383"/>
      <c r="BW17" s="383"/>
      <c r="BX17" s="383"/>
      <c r="BY17" s="383"/>
      <c r="BZ17" s="383"/>
      <c r="CA17" s="383"/>
      <c r="CB17" s="383"/>
      <c r="CC17" s="383"/>
      <c r="CD17" s="383"/>
      <c r="CE17" s="383"/>
      <c r="CF17" s="383"/>
      <c r="CG17" s="383"/>
      <c r="CH17" s="383"/>
      <c r="CI17" s="383"/>
      <c r="CJ17" s="383"/>
      <c r="CK17" s="383"/>
      <c r="CL17" s="383"/>
      <c r="CM17" s="383"/>
      <c r="CN17" s="383"/>
      <c r="CO17" s="383"/>
      <c r="CP17" s="383"/>
      <c r="CQ17" s="383"/>
      <c r="CR17" s="383"/>
      <c r="CS17" s="383"/>
      <c r="CT17" s="383"/>
      <c r="CU17" s="383"/>
      <c r="CV17" s="383"/>
      <c r="CW17" s="383"/>
      <c r="CX17" s="383"/>
      <c r="CY17" s="383"/>
      <c r="CZ17" s="383"/>
      <c r="DA17" s="383"/>
      <c r="DB17" s="383"/>
      <c r="DC17" s="383"/>
      <c r="DD17" s="383"/>
      <c r="DE17" s="383"/>
      <c r="DF17" s="383"/>
      <c r="DG17" s="383"/>
      <c r="DH17" s="383"/>
      <c r="DI17" s="383"/>
      <c r="DJ17" s="383"/>
      <c r="DK17" s="383"/>
      <c r="DL17" s="383"/>
      <c r="DM17" s="383"/>
      <c r="DN17" s="383"/>
      <c r="DO17" s="383"/>
      <c r="DP17" s="383"/>
      <c r="DQ17" s="383"/>
      <c r="DR17" s="383"/>
      <c r="DS17" s="383"/>
      <c r="DT17" s="383"/>
      <c r="DU17" s="383"/>
      <c r="DV17" s="383"/>
      <c r="DW17" s="383"/>
      <c r="DX17" s="383"/>
      <c r="DY17" s="383"/>
      <c r="DZ17" s="383"/>
      <c r="EA17" s="383"/>
      <c r="EB17" s="383"/>
      <c r="EC17" s="383"/>
      <c r="ED17" s="383"/>
      <c r="EE17" s="383"/>
      <c r="EF17" s="383"/>
      <c r="EG17" s="383"/>
      <c r="EH17" s="383"/>
      <c r="EI17" s="383"/>
      <c r="EJ17" s="383"/>
      <c r="EK17" s="383"/>
      <c r="EL17" s="383"/>
      <c r="EM17" s="383"/>
      <c r="EN17" s="383"/>
      <c r="EO17" s="383"/>
      <c r="EP17" s="383"/>
      <c r="EQ17" s="383"/>
      <c r="ER17" s="383"/>
      <c r="ES17" s="383"/>
      <c r="ET17" s="383"/>
      <c r="EU17" s="383"/>
      <c r="EV17" s="383"/>
      <c r="EW17" s="383"/>
      <c r="EX17" s="383"/>
      <c r="EY17" s="383"/>
      <c r="EZ17" s="383"/>
      <c r="FA17" s="383"/>
      <c r="FB17" s="383"/>
      <c r="FC17" s="383"/>
      <c r="FD17" s="383"/>
      <c r="FE17" s="383"/>
      <c r="FF17" s="383"/>
      <c r="FG17" s="383"/>
      <c r="FH17" s="383"/>
      <c r="FI17" s="383"/>
      <c r="FJ17" s="383"/>
      <c r="FK17" s="383"/>
      <c r="FL17" s="383"/>
      <c r="FM17" s="383"/>
      <c r="FN17" s="383"/>
      <c r="FO17" s="383"/>
      <c r="FP17" s="383"/>
      <c r="FQ17" s="383"/>
      <c r="FR17" s="383"/>
      <c r="FS17" s="383"/>
      <c r="FT17" s="383"/>
      <c r="FU17" s="383"/>
      <c r="FV17" s="383"/>
      <c r="FW17" s="383"/>
      <c r="FX17" s="383"/>
      <c r="FY17" s="383"/>
      <c r="FZ17" s="383"/>
      <c r="GA17" s="383"/>
      <c r="GB17" s="383"/>
      <c r="GC17" s="383"/>
      <c r="GD17" s="383"/>
      <c r="GE17" s="383"/>
      <c r="GF17" s="383"/>
      <c r="GG17" s="383"/>
      <c r="GH17" s="383"/>
      <c r="GI17" s="383"/>
      <c r="GJ17" s="383"/>
      <c r="GK17" s="383"/>
      <c r="GL17" s="383"/>
      <c r="GM17" s="383"/>
      <c r="GN17" s="383"/>
      <c r="GO17" s="383"/>
      <c r="GP17" s="383"/>
      <c r="GQ17" s="383"/>
      <c r="GR17" s="383"/>
      <c r="GS17" s="383"/>
      <c r="GT17" s="383"/>
      <c r="GU17" s="383"/>
      <c r="GV17" s="383"/>
      <c r="GW17" s="383"/>
      <c r="GX17" s="383"/>
      <c r="GY17" s="383"/>
      <c r="GZ17" s="383"/>
      <c r="HA17" s="383"/>
      <c r="HB17" s="383"/>
      <c r="HC17" s="383"/>
      <c r="HD17" s="383"/>
      <c r="HE17" s="383"/>
      <c r="HF17" s="383"/>
      <c r="HG17" s="383"/>
      <c r="HH17" s="383"/>
      <c r="HI17" s="383"/>
      <c r="HJ17" s="383"/>
      <c r="HK17" s="383"/>
      <c r="HL17" s="383"/>
      <c r="HM17" s="383"/>
      <c r="HN17" s="383"/>
      <c r="HO17" s="383"/>
      <c r="HP17" s="383"/>
      <c r="HQ17" s="383"/>
      <c r="HR17" s="383"/>
      <c r="HS17" s="383"/>
      <c r="HT17" s="383"/>
      <c r="HU17" s="383"/>
      <c r="HV17" s="383"/>
      <c r="HW17" s="383"/>
      <c r="HX17" s="383"/>
      <c r="HY17" s="383"/>
      <c r="HZ17" s="383"/>
      <c r="IA17" s="383"/>
      <c r="IB17" s="383"/>
      <c r="IC17" s="383"/>
      <c r="ID17" s="383"/>
      <c r="IE17" s="383"/>
      <c r="IF17" s="383"/>
      <c r="IG17" s="383"/>
      <c r="IH17" s="383"/>
      <c r="II17" s="383"/>
      <c r="IJ17" s="383"/>
      <c r="IK17" s="383"/>
      <c r="IL17" s="383"/>
      <c r="IM17" s="383"/>
      <c r="IN17" s="383"/>
      <c r="IO17" s="383"/>
      <c r="IP17" s="383"/>
      <c r="IQ17" s="383"/>
    </row>
    <row r="18" s="260" customFormat="1" ht="15" spans="1:251">
      <c r="A18" s="360">
        <v>11</v>
      </c>
      <c r="B18" s="361" t="s">
        <v>56</v>
      </c>
      <c r="C18" s="362" t="s">
        <v>384</v>
      </c>
      <c r="D18" s="363" t="s">
        <v>385</v>
      </c>
      <c r="E18" s="362" t="s">
        <v>420</v>
      </c>
      <c r="F18" s="364" t="s">
        <v>421</v>
      </c>
      <c r="G18" s="365" t="s">
        <v>119</v>
      </c>
      <c r="H18" s="366" t="s">
        <v>296</v>
      </c>
      <c r="I18" s="366" t="s">
        <v>255</v>
      </c>
      <c r="J18" s="363">
        <v>5.7</v>
      </c>
      <c r="K18" s="367">
        <v>49.1</v>
      </c>
      <c r="L18" s="368">
        <v>40.5</v>
      </c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7">
        <v>49</v>
      </c>
      <c r="AA18" s="370">
        <f t="shared" si="0"/>
        <v>0.203665987780044</v>
      </c>
      <c r="AB18" s="367">
        <v>89.6</v>
      </c>
      <c r="AC18" s="371">
        <f>(AB18-Z18)*VLOOKUP(AE18,[1]公斤水的体积!A:B,2,)</f>
        <v>40.656028</v>
      </c>
      <c r="AD18" s="372">
        <f t="shared" si="1"/>
        <v>0.385254320987635</v>
      </c>
      <c r="AE18" s="373">
        <v>18</v>
      </c>
      <c r="AF18" s="374"/>
      <c r="AG18" s="374"/>
      <c r="AH18" s="375">
        <v>2.6</v>
      </c>
      <c r="AI18" s="363">
        <v>150.1</v>
      </c>
      <c r="AJ18" s="376">
        <f t="shared" si="2"/>
        <v>1.73217854763491</v>
      </c>
      <c r="AK18" s="377" t="s">
        <v>69</v>
      </c>
      <c r="AL18" s="377" t="s">
        <v>69</v>
      </c>
      <c r="AM18" s="377" t="s">
        <v>69</v>
      </c>
      <c r="AN18" s="377" t="s">
        <v>69</v>
      </c>
      <c r="AO18" s="377" t="s">
        <v>69</v>
      </c>
      <c r="AP18" s="377" t="s">
        <v>69</v>
      </c>
      <c r="AQ18" s="378" t="str">
        <f t="shared" si="3"/>
        <v>合格</v>
      </c>
      <c r="AR18" s="379" t="s">
        <v>395</v>
      </c>
      <c r="AS18" s="362" t="s">
        <v>384</v>
      </c>
      <c r="AT18" s="380">
        <v>15</v>
      </c>
      <c r="AU18" s="381"/>
      <c r="AV18" s="382"/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3"/>
      <c r="BI18" s="383"/>
      <c r="BJ18" s="383"/>
      <c r="BK18" s="383"/>
      <c r="BL18" s="383"/>
      <c r="BM18" s="383"/>
      <c r="BN18" s="383"/>
      <c r="BO18" s="383"/>
      <c r="BP18" s="383"/>
      <c r="BQ18" s="383"/>
      <c r="BR18" s="383"/>
      <c r="BS18" s="383"/>
      <c r="BT18" s="383"/>
      <c r="BU18" s="383"/>
      <c r="BV18" s="383"/>
      <c r="BW18" s="383"/>
      <c r="BX18" s="383"/>
      <c r="BY18" s="383"/>
      <c r="BZ18" s="383"/>
      <c r="CA18" s="383"/>
      <c r="CB18" s="383"/>
      <c r="CC18" s="383"/>
      <c r="CD18" s="383"/>
      <c r="CE18" s="383"/>
      <c r="CF18" s="383"/>
      <c r="CG18" s="383"/>
      <c r="CH18" s="383"/>
      <c r="CI18" s="383"/>
      <c r="CJ18" s="383"/>
      <c r="CK18" s="383"/>
      <c r="CL18" s="383"/>
      <c r="CM18" s="383"/>
      <c r="CN18" s="383"/>
      <c r="CO18" s="383"/>
      <c r="CP18" s="383"/>
      <c r="CQ18" s="383"/>
      <c r="CR18" s="383"/>
      <c r="CS18" s="383"/>
      <c r="CT18" s="383"/>
      <c r="CU18" s="383"/>
      <c r="CV18" s="383"/>
      <c r="CW18" s="383"/>
      <c r="CX18" s="383"/>
      <c r="CY18" s="383"/>
      <c r="CZ18" s="383"/>
      <c r="DA18" s="383"/>
      <c r="DB18" s="383"/>
      <c r="DC18" s="383"/>
      <c r="DD18" s="383"/>
      <c r="DE18" s="383"/>
      <c r="DF18" s="383"/>
      <c r="DG18" s="383"/>
      <c r="DH18" s="383"/>
      <c r="DI18" s="383"/>
      <c r="DJ18" s="383"/>
      <c r="DK18" s="383"/>
      <c r="DL18" s="383"/>
      <c r="DM18" s="383"/>
      <c r="DN18" s="383"/>
      <c r="DO18" s="383"/>
      <c r="DP18" s="383"/>
      <c r="DQ18" s="383"/>
      <c r="DR18" s="383"/>
      <c r="DS18" s="383"/>
      <c r="DT18" s="383"/>
      <c r="DU18" s="383"/>
      <c r="DV18" s="383"/>
      <c r="DW18" s="383"/>
      <c r="DX18" s="383"/>
      <c r="DY18" s="383"/>
      <c r="DZ18" s="383"/>
      <c r="EA18" s="383"/>
      <c r="EB18" s="383"/>
      <c r="EC18" s="383"/>
      <c r="ED18" s="383"/>
      <c r="EE18" s="383"/>
      <c r="EF18" s="383"/>
      <c r="EG18" s="383"/>
      <c r="EH18" s="383"/>
      <c r="EI18" s="383"/>
      <c r="EJ18" s="383"/>
      <c r="EK18" s="383"/>
      <c r="EL18" s="383"/>
      <c r="EM18" s="383"/>
      <c r="EN18" s="383"/>
      <c r="EO18" s="383"/>
      <c r="EP18" s="383"/>
      <c r="EQ18" s="383"/>
      <c r="ER18" s="383"/>
      <c r="ES18" s="383"/>
      <c r="ET18" s="383"/>
      <c r="EU18" s="383"/>
      <c r="EV18" s="383"/>
      <c r="EW18" s="383"/>
      <c r="EX18" s="383"/>
      <c r="EY18" s="383"/>
      <c r="EZ18" s="383"/>
      <c r="FA18" s="383"/>
      <c r="FB18" s="383"/>
      <c r="FC18" s="383"/>
      <c r="FD18" s="383"/>
      <c r="FE18" s="383"/>
      <c r="FF18" s="383"/>
      <c r="FG18" s="383"/>
      <c r="FH18" s="383"/>
      <c r="FI18" s="383"/>
      <c r="FJ18" s="383"/>
      <c r="FK18" s="383"/>
      <c r="FL18" s="383"/>
      <c r="FM18" s="383"/>
      <c r="FN18" s="383"/>
      <c r="FO18" s="383"/>
      <c r="FP18" s="383"/>
      <c r="FQ18" s="383"/>
      <c r="FR18" s="383"/>
      <c r="FS18" s="383"/>
      <c r="FT18" s="383"/>
      <c r="FU18" s="383"/>
      <c r="FV18" s="383"/>
      <c r="FW18" s="383"/>
      <c r="FX18" s="383"/>
      <c r="FY18" s="383"/>
      <c r="FZ18" s="383"/>
      <c r="GA18" s="383"/>
      <c r="GB18" s="383"/>
      <c r="GC18" s="383"/>
      <c r="GD18" s="383"/>
      <c r="GE18" s="383"/>
      <c r="GF18" s="383"/>
      <c r="GG18" s="383"/>
      <c r="GH18" s="383"/>
      <c r="GI18" s="383"/>
      <c r="GJ18" s="383"/>
      <c r="GK18" s="383"/>
      <c r="GL18" s="383"/>
      <c r="GM18" s="383"/>
      <c r="GN18" s="383"/>
      <c r="GO18" s="383"/>
      <c r="GP18" s="383"/>
      <c r="GQ18" s="383"/>
      <c r="GR18" s="383"/>
      <c r="GS18" s="383"/>
      <c r="GT18" s="383"/>
      <c r="GU18" s="383"/>
      <c r="GV18" s="383"/>
      <c r="GW18" s="383"/>
      <c r="GX18" s="383"/>
      <c r="GY18" s="383"/>
      <c r="GZ18" s="383"/>
      <c r="HA18" s="383"/>
      <c r="HB18" s="383"/>
      <c r="HC18" s="383"/>
      <c r="HD18" s="383"/>
      <c r="HE18" s="383"/>
      <c r="HF18" s="383"/>
      <c r="HG18" s="383"/>
      <c r="HH18" s="383"/>
      <c r="HI18" s="383"/>
      <c r="HJ18" s="383"/>
      <c r="HK18" s="383"/>
      <c r="HL18" s="383"/>
      <c r="HM18" s="383"/>
      <c r="HN18" s="383"/>
      <c r="HO18" s="383"/>
      <c r="HP18" s="383"/>
      <c r="HQ18" s="383"/>
      <c r="HR18" s="383"/>
      <c r="HS18" s="383"/>
      <c r="HT18" s="383"/>
      <c r="HU18" s="383"/>
      <c r="HV18" s="383"/>
      <c r="HW18" s="383"/>
      <c r="HX18" s="383"/>
      <c r="HY18" s="383"/>
      <c r="HZ18" s="383"/>
      <c r="IA18" s="383"/>
      <c r="IB18" s="383"/>
      <c r="IC18" s="383"/>
      <c r="ID18" s="383"/>
      <c r="IE18" s="383"/>
      <c r="IF18" s="383"/>
      <c r="IG18" s="383"/>
      <c r="IH18" s="383"/>
      <c r="II18" s="383"/>
      <c r="IJ18" s="383"/>
      <c r="IK18" s="383"/>
      <c r="IL18" s="383"/>
      <c r="IM18" s="383"/>
      <c r="IN18" s="383"/>
      <c r="IO18" s="383"/>
      <c r="IP18" s="383"/>
      <c r="IQ18" s="383"/>
    </row>
    <row r="19" s="260" customFormat="1" ht="15" spans="1:251">
      <c r="A19" s="360">
        <v>12</v>
      </c>
      <c r="B19" s="361" t="s">
        <v>56</v>
      </c>
      <c r="C19" s="362" t="s">
        <v>384</v>
      </c>
      <c r="D19" s="363" t="s">
        <v>385</v>
      </c>
      <c r="E19" s="362" t="s">
        <v>422</v>
      </c>
      <c r="F19" s="364" t="s">
        <v>423</v>
      </c>
      <c r="G19" s="365" t="s">
        <v>119</v>
      </c>
      <c r="H19" s="366" t="s">
        <v>424</v>
      </c>
      <c r="I19" s="366" t="s">
        <v>414</v>
      </c>
      <c r="J19" s="363">
        <v>5.7</v>
      </c>
      <c r="K19" s="367">
        <v>47.6</v>
      </c>
      <c r="L19" s="368">
        <v>40</v>
      </c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7">
        <v>47.5</v>
      </c>
      <c r="AA19" s="370">
        <f t="shared" si="0"/>
        <v>0.210084033613448</v>
      </c>
      <c r="AB19" s="367">
        <v>87.6</v>
      </c>
      <c r="AC19" s="371">
        <f>(AB19-Z19)*VLOOKUP(AE19,[1]公斤水的体积!A:B,2,)</f>
        <v>40.155338</v>
      </c>
      <c r="AD19" s="372">
        <f t="shared" si="1"/>
        <v>0.388344999999983</v>
      </c>
      <c r="AE19" s="373">
        <v>18</v>
      </c>
      <c r="AF19" s="374"/>
      <c r="AG19" s="374"/>
      <c r="AH19" s="375">
        <v>2.8</v>
      </c>
      <c r="AI19" s="363">
        <v>146.1</v>
      </c>
      <c r="AJ19" s="376">
        <f t="shared" si="2"/>
        <v>1.91649555099247</v>
      </c>
      <c r="AK19" s="377" t="s">
        <v>69</v>
      </c>
      <c r="AL19" s="377" t="s">
        <v>69</v>
      </c>
      <c r="AM19" s="377" t="s">
        <v>69</v>
      </c>
      <c r="AN19" s="377" t="s">
        <v>69</v>
      </c>
      <c r="AO19" s="377" t="s">
        <v>69</v>
      </c>
      <c r="AP19" s="377" t="s">
        <v>69</v>
      </c>
      <c r="AQ19" s="378" t="str">
        <f t="shared" si="3"/>
        <v>合格</v>
      </c>
      <c r="AR19" s="379" t="s">
        <v>395</v>
      </c>
      <c r="AS19" s="362" t="s">
        <v>384</v>
      </c>
      <c r="AT19" s="380">
        <v>15</v>
      </c>
      <c r="AU19" s="381"/>
      <c r="AV19" s="382"/>
      <c r="AW19" s="383"/>
      <c r="AX19" s="383"/>
      <c r="AY19" s="383"/>
      <c r="AZ19" s="383"/>
      <c r="BA19" s="383"/>
      <c r="BB19" s="383"/>
      <c r="BC19" s="383"/>
      <c r="BD19" s="383"/>
      <c r="BE19" s="383"/>
      <c r="BF19" s="383"/>
      <c r="BG19" s="383"/>
      <c r="BH19" s="383"/>
      <c r="BI19" s="383"/>
      <c r="BJ19" s="383"/>
      <c r="BK19" s="383"/>
      <c r="BL19" s="383"/>
      <c r="BM19" s="383"/>
      <c r="BN19" s="383"/>
      <c r="BO19" s="383"/>
      <c r="BP19" s="383"/>
      <c r="BQ19" s="383"/>
      <c r="BR19" s="383"/>
      <c r="BS19" s="383"/>
      <c r="BT19" s="383"/>
      <c r="BU19" s="383"/>
      <c r="BV19" s="383"/>
      <c r="BW19" s="383"/>
      <c r="BX19" s="383"/>
      <c r="BY19" s="383"/>
      <c r="BZ19" s="383"/>
      <c r="CA19" s="383"/>
      <c r="CB19" s="383"/>
      <c r="CC19" s="383"/>
      <c r="CD19" s="383"/>
      <c r="CE19" s="383"/>
      <c r="CF19" s="383"/>
      <c r="CG19" s="383"/>
      <c r="CH19" s="383"/>
      <c r="CI19" s="383"/>
      <c r="CJ19" s="383"/>
      <c r="CK19" s="383"/>
      <c r="CL19" s="383"/>
      <c r="CM19" s="383"/>
      <c r="CN19" s="383"/>
      <c r="CO19" s="383"/>
      <c r="CP19" s="383"/>
      <c r="CQ19" s="383"/>
      <c r="CR19" s="383"/>
      <c r="CS19" s="383"/>
      <c r="CT19" s="383"/>
      <c r="CU19" s="383"/>
      <c r="CV19" s="383"/>
      <c r="CW19" s="383"/>
      <c r="CX19" s="383"/>
      <c r="CY19" s="383"/>
      <c r="CZ19" s="383"/>
      <c r="DA19" s="383"/>
      <c r="DB19" s="383"/>
      <c r="DC19" s="383"/>
      <c r="DD19" s="383"/>
      <c r="DE19" s="383"/>
      <c r="DF19" s="383"/>
      <c r="DG19" s="383"/>
      <c r="DH19" s="383"/>
      <c r="DI19" s="383"/>
      <c r="DJ19" s="383"/>
      <c r="DK19" s="383"/>
      <c r="DL19" s="383"/>
      <c r="DM19" s="383"/>
      <c r="DN19" s="383"/>
      <c r="DO19" s="383"/>
      <c r="DP19" s="383"/>
      <c r="DQ19" s="383"/>
      <c r="DR19" s="383"/>
      <c r="DS19" s="383"/>
      <c r="DT19" s="383"/>
      <c r="DU19" s="383"/>
      <c r="DV19" s="383"/>
      <c r="DW19" s="383"/>
      <c r="DX19" s="383"/>
      <c r="DY19" s="383"/>
      <c r="DZ19" s="383"/>
      <c r="EA19" s="383"/>
      <c r="EB19" s="383"/>
      <c r="EC19" s="383"/>
      <c r="ED19" s="383"/>
      <c r="EE19" s="383"/>
      <c r="EF19" s="383"/>
      <c r="EG19" s="383"/>
      <c r="EH19" s="383"/>
      <c r="EI19" s="383"/>
      <c r="EJ19" s="383"/>
      <c r="EK19" s="383"/>
      <c r="EL19" s="383"/>
      <c r="EM19" s="383"/>
      <c r="EN19" s="383"/>
      <c r="EO19" s="383"/>
      <c r="EP19" s="383"/>
      <c r="EQ19" s="383"/>
      <c r="ER19" s="383"/>
      <c r="ES19" s="383"/>
      <c r="ET19" s="383"/>
      <c r="EU19" s="383"/>
      <c r="EV19" s="383"/>
      <c r="EW19" s="383"/>
      <c r="EX19" s="383"/>
      <c r="EY19" s="383"/>
      <c r="EZ19" s="383"/>
      <c r="FA19" s="383"/>
      <c r="FB19" s="383"/>
      <c r="FC19" s="383"/>
      <c r="FD19" s="383"/>
      <c r="FE19" s="383"/>
      <c r="FF19" s="383"/>
      <c r="FG19" s="383"/>
      <c r="FH19" s="383"/>
      <c r="FI19" s="383"/>
      <c r="FJ19" s="383"/>
      <c r="FK19" s="383"/>
      <c r="FL19" s="383"/>
      <c r="FM19" s="383"/>
      <c r="FN19" s="383"/>
      <c r="FO19" s="383"/>
      <c r="FP19" s="383"/>
      <c r="FQ19" s="383"/>
      <c r="FR19" s="383"/>
      <c r="FS19" s="383"/>
      <c r="FT19" s="383"/>
      <c r="FU19" s="383"/>
      <c r="FV19" s="383"/>
      <c r="FW19" s="383"/>
      <c r="FX19" s="383"/>
      <c r="FY19" s="383"/>
      <c r="FZ19" s="383"/>
      <c r="GA19" s="383"/>
      <c r="GB19" s="383"/>
      <c r="GC19" s="383"/>
      <c r="GD19" s="383"/>
      <c r="GE19" s="383"/>
      <c r="GF19" s="383"/>
      <c r="GG19" s="383"/>
      <c r="GH19" s="383"/>
      <c r="GI19" s="383"/>
      <c r="GJ19" s="383"/>
      <c r="GK19" s="383"/>
      <c r="GL19" s="383"/>
      <c r="GM19" s="383"/>
      <c r="GN19" s="383"/>
      <c r="GO19" s="383"/>
      <c r="GP19" s="383"/>
      <c r="GQ19" s="383"/>
      <c r="GR19" s="383"/>
      <c r="GS19" s="383"/>
      <c r="GT19" s="383"/>
      <c r="GU19" s="383"/>
      <c r="GV19" s="383"/>
      <c r="GW19" s="383"/>
      <c r="GX19" s="383"/>
      <c r="GY19" s="383"/>
      <c r="GZ19" s="383"/>
      <c r="HA19" s="383"/>
      <c r="HB19" s="383"/>
      <c r="HC19" s="383"/>
      <c r="HD19" s="383"/>
      <c r="HE19" s="383"/>
      <c r="HF19" s="383"/>
      <c r="HG19" s="383"/>
      <c r="HH19" s="383"/>
      <c r="HI19" s="383"/>
      <c r="HJ19" s="383"/>
      <c r="HK19" s="383"/>
      <c r="HL19" s="383"/>
      <c r="HM19" s="383"/>
      <c r="HN19" s="383"/>
      <c r="HO19" s="383"/>
      <c r="HP19" s="383"/>
      <c r="HQ19" s="383"/>
      <c r="HR19" s="383"/>
      <c r="HS19" s="383"/>
      <c r="HT19" s="383"/>
      <c r="HU19" s="383"/>
      <c r="HV19" s="383"/>
      <c r="HW19" s="383"/>
      <c r="HX19" s="383"/>
      <c r="HY19" s="383"/>
      <c r="HZ19" s="383"/>
      <c r="IA19" s="383"/>
      <c r="IB19" s="383"/>
      <c r="IC19" s="383"/>
      <c r="ID19" s="383"/>
      <c r="IE19" s="383"/>
      <c r="IF19" s="383"/>
      <c r="IG19" s="383"/>
      <c r="IH19" s="383"/>
      <c r="II19" s="383"/>
      <c r="IJ19" s="383"/>
      <c r="IK19" s="383"/>
      <c r="IL19" s="383"/>
      <c r="IM19" s="383"/>
      <c r="IN19" s="383"/>
      <c r="IO19" s="383"/>
      <c r="IP19" s="383"/>
      <c r="IQ19" s="383"/>
    </row>
    <row r="20" s="260" customFormat="1" ht="15" spans="1:251">
      <c r="A20" s="360">
        <v>13</v>
      </c>
      <c r="B20" s="361" t="s">
        <v>56</v>
      </c>
      <c r="C20" s="362" t="s">
        <v>384</v>
      </c>
      <c r="D20" s="363" t="s">
        <v>385</v>
      </c>
      <c r="E20" s="362" t="s">
        <v>425</v>
      </c>
      <c r="F20" s="364" t="s">
        <v>426</v>
      </c>
      <c r="G20" s="365" t="s">
        <v>119</v>
      </c>
      <c r="H20" s="366" t="s">
        <v>427</v>
      </c>
      <c r="I20" s="366" t="s">
        <v>428</v>
      </c>
      <c r="J20" s="363">
        <v>5.7</v>
      </c>
      <c r="K20" s="367">
        <v>48.1</v>
      </c>
      <c r="L20" s="368">
        <v>40</v>
      </c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7">
        <v>48</v>
      </c>
      <c r="AA20" s="370">
        <f>(K20-Z20)/K20*100</f>
        <v>0.207900207900211</v>
      </c>
      <c r="AB20" s="367">
        <v>88.1</v>
      </c>
      <c r="AC20" s="371">
        <f>(AB20-Z20)*VLOOKUP(AE20,[1]公斤水的体积!A:B,2,)</f>
        <v>40.155338</v>
      </c>
      <c r="AD20" s="372">
        <f>(AC20-L20)/L20*100</f>
        <v>0.388344999999983</v>
      </c>
      <c r="AE20" s="373">
        <v>18</v>
      </c>
      <c r="AF20" s="374"/>
      <c r="AG20" s="374"/>
      <c r="AH20" s="375">
        <v>3.6</v>
      </c>
      <c r="AI20" s="363">
        <v>143</v>
      </c>
      <c r="AJ20" s="376">
        <f>AH20/AI20*100</f>
        <v>2.51748251748252</v>
      </c>
      <c r="AK20" s="377" t="s">
        <v>69</v>
      </c>
      <c r="AL20" s="377" t="s">
        <v>69</v>
      </c>
      <c r="AM20" s="377" t="s">
        <v>69</v>
      </c>
      <c r="AN20" s="377" t="s">
        <v>69</v>
      </c>
      <c r="AO20" s="377" t="s">
        <v>69</v>
      </c>
      <c r="AP20" s="377" t="s">
        <v>69</v>
      </c>
      <c r="AQ20" s="378" t="str">
        <f>IF(AND(AD20&lt;10,AD20&gt;=-0.1,AA20&lt;5,AA20&gt;-1,AJ20&lt;6,AJ20&gt;=0),"合格","不合格")</f>
        <v>合格</v>
      </c>
      <c r="AR20" s="379" t="s">
        <v>395</v>
      </c>
      <c r="AS20" s="362" t="s">
        <v>384</v>
      </c>
      <c r="AT20" s="380">
        <v>15</v>
      </c>
      <c r="AU20" s="381"/>
      <c r="AV20" s="382"/>
      <c r="AW20" s="383"/>
      <c r="AX20" s="383"/>
      <c r="AY20" s="383"/>
      <c r="AZ20" s="383"/>
      <c r="BA20" s="383"/>
      <c r="BB20" s="383"/>
      <c r="BC20" s="383"/>
      <c r="BD20" s="383"/>
      <c r="BE20" s="383"/>
      <c r="BF20" s="383"/>
      <c r="BG20" s="383"/>
      <c r="BH20" s="383"/>
      <c r="BI20" s="383"/>
      <c r="BJ20" s="383"/>
      <c r="BK20" s="383"/>
      <c r="BL20" s="383"/>
      <c r="BM20" s="383"/>
      <c r="BN20" s="383"/>
      <c r="BO20" s="383"/>
      <c r="BP20" s="383"/>
      <c r="BQ20" s="383"/>
      <c r="BR20" s="383"/>
      <c r="BS20" s="383"/>
      <c r="BT20" s="383"/>
      <c r="BU20" s="383"/>
      <c r="BV20" s="383"/>
      <c r="BW20" s="383"/>
      <c r="BX20" s="383"/>
      <c r="BY20" s="383"/>
      <c r="BZ20" s="383"/>
      <c r="CA20" s="383"/>
      <c r="CB20" s="383"/>
      <c r="CC20" s="383"/>
      <c r="CD20" s="383"/>
      <c r="CE20" s="383"/>
      <c r="CF20" s="383"/>
      <c r="CG20" s="383"/>
      <c r="CH20" s="383"/>
      <c r="CI20" s="383"/>
      <c r="CJ20" s="383"/>
      <c r="CK20" s="383"/>
      <c r="CL20" s="383"/>
      <c r="CM20" s="383"/>
      <c r="CN20" s="383"/>
      <c r="CO20" s="383"/>
      <c r="CP20" s="383"/>
      <c r="CQ20" s="383"/>
      <c r="CR20" s="383"/>
      <c r="CS20" s="383"/>
      <c r="CT20" s="383"/>
      <c r="CU20" s="383"/>
      <c r="CV20" s="383"/>
      <c r="CW20" s="383"/>
      <c r="CX20" s="383"/>
      <c r="CY20" s="383"/>
      <c r="CZ20" s="383"/>
      <c r="DA20" s="383"/>
      <c r="DB20" s="383"/>
      <c r="DC20" s="383"/>
      <c r="DD20" s="383"/>
      <c r="DE20" s="383"/>
      <c r="DF20" s="383"/>
      <c r="DG20" s="383"/>
      <c r="DH20" s="383"/>
      <c r="DI20" s="383"/>
      <c r="DJ20" s="383"/>
      <c r="DK20" s="383"/>
      <c r="DL20" s="383"/>
      <c r="DM20" s="383"/>
      <c r="DN20" s="383"/>
      <c r="DO20" s="383"/>
      <c r="DP20" s="383"/>
      <c r="DQ20" s="383"/>
      <c r="DR20" s="383"/>
      <c r="DS20" s="383"/>
      <c r="DT20" s="383"/>
      <c r="DU20" s="383"/>
      <c r="DV20" s="383"/>
      <c r="DW20" s="383"/>
      <c r="DX20" s="383"/>
      <c r="DY20" s="383"/>
      <c r="DZ20" s="383"/>
      <c r="EA20" s="383"/>
      <c r="EB20" s="383"/>
      <c r="EC20" s="383"/>
      <c r="ED20" s="383"/>
      <c r="EE20" s="383"/>
      <c r="EF20" s="383"/>
      <c r="EG20" s="383"/>
      <c r="EH20" s="383"/>
      <c r="EI20" s="383"/>
      <c r="EJ20" s="383"/>
      <c r="EK20" s="383"/>
      <c r="EL20" s="383"/>
      <c r="EM20" s="383"/>
      <c r="EN20" s="383"/>
      <c r="EO20" s="383"/>
      <c r="EP20" s="383"/>
      <c r="EQ20" s="383"/>
      <c r="ER20" s="383"/>
      <c r="ES20" s="383"/>
      <c r="ET20" s="383"/>
      <c r="EU20" s="383"/>
      <c r="EV20" s="383"/>
      <c r="EW20" s="383"/>
      <c r="EX20" s="383"/>
      <c r="EY20" s="383"/>
      <c r="EZ20" s="383"/>
      <c r="FA20" s="383"/>
      <c r="FB20" s="383"/>
      <c r="FC20" s="383"/>
      <c r="FD20" s="383"/>
      <c r="FE20" s="383"/>
      <c r="FF20" s="383"/>
      <c r="FG20" s="383"/>
      <c r="FH20" s="383"/>
      <c r="FI20" s="383"/>
      <c r="FJ20" s="383"/>
      <c r="FK20" s="383"/>
      <c r="FL20" s="383"/>
      <c r="FM20" s="383"/>
      <c r="FN20" s="383"/>
      <c r="FO20" s="383"/>
      <c r="FP20" s="383"/>
      <c r="FQ20" s="383"/>
      <c r="FR20" s="383"/>
      <c r="FS20" s="383"/>
      <c r="FT20" s="383"/>
      <c r="FU20" s="383"/>
      <c r="FV20" s="383"/>
      <c r="FW20" s="383"/>
      <c r="FX20" s="383"/>
      <c r="FY20" s="383"/>
      <c r="FZ20" s="383"/>
      <c r="GA20" s="383"/>
      <c r="GB20" s="383"/>
      <c r="GC20" s="383"/>
      <c r="GD20" s="383"/>
      <c r="GE20" s="383"/>
      <c r="GF20" s="383"/>
      <c r="GG20" s="383"/>
      <c r="GH20" s="383"/>
      <c r="GI20" s="383"/>
      <c r="GJ20" s="383"/>
      <c r="GK20" s="383"/>
      <c r="GL20" s="383"/>
      <c r="GM20" s="383"/>
      <c r="GN20" s="383"/>
      <c r="GO20" s="383"/>
      <c r="GP20" s="383"/>
      <c r="GQ20" s="383"/>
      <c r="GR20" s="383"/>
      <c r="GS20" s="383"/>
      <c r="GT20" s="383"/>
      <c r="GU20" s="383"/>
      <c r="GV20" s="383"/>
      <c r="GW20" s="383"/>
      <c r="GX20" s="383"/>
      <c r="GY20" s="383"/>
      <c r="GZ20" s="383"/>
      <c r="HA20" s="383"/>
      <c r="HB20" s="383"/>
      <c r="HC20" s="383"/>
      <c r="HD20" s="383"/>
      <c r="HE20" s="383"/>
      <c r="HF20" s="383"/>
      <c r="HG20" s="383"/>
      <c r="HH20" s="383"/>
      <c r="HI20" s="383"/>
      <c r="HJ20" s="383"/>
      <c r="HK20" s="383"/>
      <c r="HL20" s="383"/>
      <c r="HM20" s="383"/>
      <c r="HN20" s="383"/>
      <c r="HO20" s="383"/>
      <c r="HP20" s="383"/>
      <c r="HQ20" s="383"/>
      <c r="HR20" s="383"/>
      <c r="HS20" s="383"/>
      <c r="HT20" s="383"/>
      <c r="HU20" s="383"/>
      <c r="HV20" s="383"/>
      <c r="HW20" s="383"/>
      <c r="HX20" s="383"/>
      <c r="HY20" s="383"/>
      <c r="HZ20" s="383"/>
      <c r="IA20" s="383"/>
      <c r="IB20" s="383"/>
      <c r="IC20" s="383"/>
      <c r="ID20" s="383"/>
      <c r="IE20" s="383"/>
      <c r="IF20" s="383"/>
      <c r="IG20" s="383"/>
      <c r="IH20" s="383"/>
      <c r="II20" s="383"/>
      <c r="IJ20" s="383"/>
      <c r="IK20" s="383"/>
      <c r="IL20" s="383"/>
      <c r="IM20" s="383"/>
      <c r="IN20" s="383"/>
      <c r="IO20" s="383"/>
      <c r="IP20" s="383"/>
      <c r="IQ20" s="383"/>
    </row>
    <row r="21" s="259" customFormat="1" ht="15" spans="1:251">
      <c r="A21" s="340">
        <v>14</v>
      </c>
      <c r="B21" s="384" t="s">
        <v>56</v>
      </c>
      <c r="C21" s="342" t="s">
        <v>384</v>
      </c>
      <c r="D21" s="385" t="s">
        <v>385</v>
      </c>
      <c r="E21" s="342" t="s">
        <v>429</v>
      </c>
      <c r="F21" s="336" t="s">
        <v>430</v>
      </c>
      <c r="G21" s="336" t="s">
        <v>91</v>
      </c>
      <c r="H21" s="386" t="s">
        <v>431</v>
      </c>
      <c r="I21" s="386" t="s">
        <v>432</v>
      </c>
      <c r="J21" s="385">
        <v>5.7</v>
      </c>
      <c r="K21" s="387">
        <v>58.4</v>
      </c>
      <c r="L21" s="351">
        <v>40</v>
      </c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7">
        <v>58.3</v>
      </c>
      <c r="AA21" s="385">
        <f>(K21-Z21)/K21*100</f>
        <v>0.171232876712331</v>
      </c>
      <c r="AB21" s="387">
        <v>98.4</v>
      </c>
      <c r="AC21" s="389">
        <f>(AB21-Z21)*VLOOKUP(AE21,[1]公斤水的体积!A:B,2,)</f>
        <v>40.155338</v>
      </c>
      <c r="AD21" s="390">
        <f>(AC21-L21)/L21*100</f>
        <v>0.388345000000019</v>
      </c>
      <c r="AE21" s="351">
        <v>18</v>
      </c>
      <c r="AF21" s="391"/>
      <c r="AG21" s="391"/>
      <c r="AH21" s="392">
        <v>1.7</v>
      </c>
      <c r="AI21" s="385">
        <v>131.1</v>
      </c>
      <c r="AJ21" s="393">
        <f>AH21/AI21*100</f>
        <v>1.29672006102212</v>
      </c>
      <c r="AK21" s="355" t="s">
        <v>69</v>
      </c>
      <c r="AL21" s="355" t="s">
        <v>69</v>
      </c>
      <c r="AM21" s="355" t="s">
        <v>69</v>
      </c>
      <c r="AN21" s="355" t="s">
        <v>69</v>
      </c>
      <c r="AO21" s="355" t="s">
        <v>69</v>
      </c>
      <c r="AP21" s="355" t="s">
        <v>69</v>
      </c>
      <c r="AQ21" s="391" t="str">
        <f>IF(AND(AD21&lt;10,AD21&gt;=-0.1,AA21&lt;5,AA21&gt;-1,AJ21&lt;6,AJ21&gt;=0),"合格","不合格")</f>
        <v>合格</v>
      </c>
      <c r="AR21" s="356" t="s">
        <v>433</v>
      </c>
      <c r="AS21" s="342" t="s">
        <v>384</v>
      </c>
      <c r="AT21" s="357">
        <v>15</v>
      </c>
      <c r="AU21" s="358"/>
      <c r="AV21" s="359"/>
      <c r="AW21" s="359"/>
      <c r="AX21" s="359"/>
      <c r="AY21" s="359"/>
      <c r="AZ21" s="359"/>
      <c r="BA21" s="359"/>
      <c r="BB21" s="359"/>
      <c r="BC21" s="359"/>
      <c r="BD21" s="359"/>
      <c r="BE21" s="359"/>
      <c r="BF21" s="359"/>
      <c r="BG21" s="359"/>
      <c r="BH21" s="359"/>
      <c r="BI21" s="359"/>
      <c r="BJ21" s="359"/>
      <c r="BK21" s="359"/>
      <c r="BL21" s="359"/>
      <c r="BM21" s="359"/>
      <c r="BN21" s="359"/>
      <c r="BO21" s="359"/>
      <c r="BP21" s="359"/>
      <c r="BQ21" s="359"/>
      <c r="BR21" s="359"/>
      <c r="BS21" s="359"/>
      <c r="BT21" s="359"/>
      <c r="BU21" s="359"/>
      <c r="BV21" s="359"/>
      <c r="BW21" s="359"/>
      <c r="BX21" s="359"/>
      <c r="BY21" s="359"/>
      <c r="BZ21" s="359"/>
      <c r="CA21" s="359"/>
      <c r="CB21" s="359"/>
      <c r="CC21" s="359"/>
      <c r="CD21" s="359"/>
      <c r="CE21" s="359"/>
      <c r="CF21" s="359"/>
      <c r="CG21" s="359"/>
      <c r="CH21" s="359"/>
      <c r="CI21" s="359"/>
      <c r="CJ21" s="359"/>
      <c r="CK21" s="359"/>
      <c r="CL21" s="359"/>
      <c r="CM21" s="359"/>
      <c r="CN21" s="359"/>
      <c r="CO21" s="359"/>
      <c r="CP21" s="359"/>
      <c r="CQ21" s="359"/>
      <c r="CR21" s="359"/>
      <c r="CS21" s="359"/>
      <c r="CT21" s="359"/>
      <c r="CU21" s="359"/>
      <c r="CV21" s="359"/>
      <c r="CW21" s="359"/>
      <c r="CX21" s="359"/>
      <c r="CY21" s="359"/>
      <c r="CZ21" s="359"/>
      <c r="DA21" s="359"/>
      <c r="DB21" s="359"/>
      <c r="DC21" s="359"/>
      <c r="DD21" s="359"/>
      <c r="DE21" s="359"/>
      <c r="DF21" s="359"/>
      <c r="DG21" s="359"/>
      <c r="DH21" s="359"/>
      <c r="DI21" s="359"/>
      <c r="DJ21" s="359"/>
      <c r="DK21" s="359"/>
      <c r="DL21" s="359"/>
      <c r="DM21" s="359"/>
      <c r="DN21" s="359"/>
      <c r="DO21" s="359"/>
      <c r="DP21" s="359"/>
      <c r="DQ21" s="359"/>
      <c r="DR21" s="359"/>
      <c r="DS21" s="359"/>
      <c r="DT21" s="359"/>
      <c r="DU21" s="359"/>
      <c r="DV21" s="359"/>
      <c r="DW21" s="359"/>
      <c r="DX21" s="359"/>
      <c r="DY21" s="359"/>
      <c r="DZ21" s="359"/>
      <c r="EA21" s="359"/>
      <c r="EB21" s="359"/>
      <c r="EC21" s="359"/>
      <c r="ED21" s="359"/>
      <c r="EE21" s="359"/>
      <c r="EF21" s="359"/>
      <c r="EG21" s="359"/>
      <c r="EH21" s="359"/>
      <c r="EI21" s="359"/>
      <c r="EJ21" s="359"/>
      <c r="EK21" s="359"/>
      <c r="EL21" s="359"/>
      <c r="EM21" s="359"/>
      <c r="EN21" s="359"/>
      <c r="EO21" s="359"/>
      <c r="EP21" s="359"/>
      <c r="EQ21" s="359"/>
      <c r="ER21" s="359"/>
      <c r="ES21" s="359"/>
      <c r="ET21" s="359"/>
      <c r="EU21" s="359"/>
      <c r="EV21" s="359"/>
      <c r="EW21" s="359"/>
      <c r="EX21" s="359"/>
      <c r="EY21" s="359"/>
      <c r="EZ21" s="359"/>
      <c r="FA21" s="359"/>
      <c r="FB21" s="359"/>
      <c r="FC21" s="359"/>
      <c r="FD21" s="359"/>
      <c r="FE21" s="359"/>
      <c r="FF21" s="359"/>
      <c r="FG21" s="359"/>
      <c r="FH21" s="359"/>
      <c r="FI21" s="359"/>
      <c r="FJ21" s="359"/>
      <c r="FK21" s="359"/>
      <c r="FL21" s="359"/>
      <c r="FM21" s="359"/>
      <c r="FN21" s="359"/>
      <c r="FO21" s="359"/>
      <c r="FP21" s="359"/>
      <c r="FQ21" s="359"/>
      <c r="FR21" s="359"/>
      <c r="FS21" s="359"/>
      <c r="FT21" s="359"/>
      <c r="FU21" s="359"/>
      <c r="FV21" s="359"/>
      <c r="FW21" s="359"/>
      <c r="FX21" s="359"/>
      <c r="FY21" s="359"/>
      <c r="FZ21" s="359"/>
      <c r="GA21" s="359"/>
      <c r="GB21" s="359"/>
      <c r="GC21" s="359"/>
      <c r="GD21" s="359"/>
      <c r="GE21" s="359"/>
      <c r="GF21" s="359"/>
      <c r="GG21" s="359"/>
      <c r="GH21" s="359"/>
      <c r="GI21" s="359"/>
      <c r="GJ21" s="359"/>
      <c r="GK21" s="359"/>
      <c r="GL21" s="359"/>
      <c r="GM21" s="359"/>
      <c r="GN21" s="359"/>
      <c r="GO21" s="359"/>
      <c r="GP21" s="359"/>
      <c r="GQ21" s="359"/>
      <c r="GR21" s="359"/>
      <c r="GS21" s="359"/>
      <c r="GT21" s="359"/>
      <c r="GU21" s="359"/>
      <c r="GV21" s="359"/>
      <c r="GW21" s="359"/>
      <c r="GX21" s="359"/>
      <c r="GY21" s="359"/>
      <c r="GZ21" s="359"/>
      <c r="HA21" s="359"/>
      <c r="HB21" s="359"/>
      <c r="HC21" s="359"/>
      <c r="HD21" s="359"/>
      <c r="HE21" s="359"/>
      <c r="HF21" s="359"/>
      <c r="HG21" s="359"/>
      <c r="HH21" s="359"/>
      <c r="HI21" s="359"/>
      <c r="HJ21" s="359"/>
      <c r="HK21" s="359"/>
      <c r="HL21" s="359"/>
      <c r="HM21" s="359"/>
      <c r="HN21" s="359"/>
      <c r="HO21" s="359"/>
      <c r="HP21" s="359"/>
      <c r="HQ21" s="359"/>
      <c r="HR21" s="359"/>
      <c r="HS21" s="359"/>
      <c r="HT21" s="359"/>
      <c r="HU21" s="359"/>
      <c r="HV21" s="359"/>
      <c r="HW21" s="359"/>
      <c r="HX21" s="359"/>
      <c r="HY21" s="359"/>
      <c r="HZ21" s="359"/>
      <c r="IA21" s="359"/>
      <c r="IB21" s="359"/>
      <c r="IC21" s="359"/>
      <c r="ID21" s="359"/>
      <c r="IE21" s="359"/>
      <c r="IF21" s="359"/>
      <c r="IG21" s="359"/>
      <c r="IH21" s="359"/>
      <c r="II21" s="359"/>
      <c r="IJ21" s="359"/>
      <c r="IK21" s="359"/>
      <c r="IL21" s="359"/>
      <c r="IM21" s="359"/>
      <c r="IN21" s="359"/>
      <c r="IO21" s="359"/>
      <c r="IP21" s="359"/>
      <c r="IQ21" s="359"/>
    </row>
    <row r="22" s="260" customFormat="1" spans="1:251">
      <c r="A22" s="394"/>
      <c r="B22" s="395"/>
      <c r="C22" s="396"/>
      <c r="D22" s="397"/>
      <c r="E22" s="398"/>
      <c r="F22" s="399"/>
      <c r="G22" s="399"/>
      <c r="H22" s="400"/>
      <c r="I22" s="400"/>
      <c r="J22" s="397"/>
      <c r="K22" s="400"/>
      <c r="L22" s="400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0"/>
      <c r="AA22" s="397"/>
      <c r="AB22" s="400"/>
      <c r="AC22" s="402"/>
      <c r="AD22" s="403"/>
      <c r="AE22" s="401"/>
      <c r="AF22" s="401"/>
      <c r="AG22" s="401"/>
      <c r="AH22" s="401"/>
      <c r="AI22" s="397"/>
      <c r="AJ22" s="403"/>
      <c r="AK22" s="401"/>
      <c r="AL22" s="401"/>
      <c r="AM22" s="401"/>
      <c r="AN22" s="401"/>
      <c r="AO22" s="401"/>
      <c r="AP22" s="401"/>
      <c r="AQ22" s="401"/>
      <c r="AR22" s="404"/>
      <c r="AS22" s="405"/>
      <c r="AT22" s="406"/>
      <c r="AU22" s="383"/>
      <c r="AV22" s="383"/>
      <c r="AW22" s="383"/>
      <c r="AX22" s="383"/>
      <c r="AY22" s="383"/>
      <c r="AZ22" s="383"/>
      <c r="BA22" s="383"/>
      <c r="BB22" s="383"/>
      <c r="BC22" s="383"/>
      <c r="BD22" s="383"/>
      <c r="BE22" s="383"/>
      <c r="BF22" s="383"/>
      <c r="BG22" s="383"/>
      <c r="BH22" s="383"/>
      <c r="BI22" s="383"/>
      <c r="BJ22" s="383"/>
      <c r="BK22" s="383"/>
      <c r="BL22" s="383"/>
      <c r="BM22" s="383"/>
      <c r="BN22" s="383"/>
      <c r="BO22" s="383"/>
      <c r="BP22" s="383"/>
      <c r="BQ22" s="383"/>
      <c r="BR22" s="383"/>
      <c r="BS22" s="383"/>
      <c r="BT22" s="383"/>
      <c r="BU22" s="383"/>
      <c r="BV22" s="383"/>
      <c r="BW22" s="383"/>
      <c r="BX22" s="383"/>
      <c r="BY22" s="383"/>
      <c r="BZ22" s="383"/>
      <c r="CA22" s="383"/>
      <c r="CB22" s="383"/>
      <c r="CC22" s="383"/>
      <c r="CD22" s="383"/>
      <c r="CE22" s="383"/>
      <c r="CF22" s="383"/>
      <c r="CG22" s="383"/>
      <c r="CH22" s="383"/>
      <c r="CI22" s="383"/>
      <c r="CJ22" s="383"/>
      <c r="CK22" s="383"/>
      <c r="CL22" s="383"/>
      <c r="CM22" s="383"/>
      <c r="CN22" s="383"/>
      <c r="CO22" s="383"/>
      <c r="CP22" s="383"/>
      <c r="CQ22" s="383"/>
      <c r="CR22" s="383"/>
      <c r="CS22" s="383"/>
      <c r="CT22" s="383"/>
      <c r="CU22" s="383"/>
      <c r="CV22" s="383"/>
      <c r="CW22" s="383"/>
      <c r="CX22" s="383"/>
      <c r="CY22" s="383"/>
      <c r="CZ22" s="383"/>
      <c r="DA22" s="383"/>
      <c r="DB22" s="383"/>
      <c r="DC22" s="383"/>
      <c r="DD22" s="383"/>
      <c r="DE22" s="383"/>
      <c r="DF22" s="383"/>
      <c r="DG22" s="383"/>
      <c r="DH22" s="383"/>
      <c r="DI22" s="383"/>
      <c r="DJ22" s="383"/>
      <c r="DK22" s="383"/>
      <c r="DL22" s="383"/>
      <c r="DM22" s="383"/>
      <c r="DN22" s="383"/>
      <c r="DO22" s="383"/>
      <c r="DP22" s="383"/>
      <c r="DQ22" s="383"/>
      <c r="DR22" s="383"/>
      <c r="DS22" s="383"/>
      <c r="DT22" s="383"/>
      <c r="DU22" s="383"/>
      <c r="DV22" s="383"/>
      <c r="DW22" s="383"/>
      <c r="DX22" s="383"/>
      <c r="DY22" s="383"/>
      <c r="DZ22" s="383"/>
      <c r="EA22" s="383"/>
      <c r="EB22" s="383"/>
      <c r="EC22" s="383"/>
      <c r="ED22" s="383"/>
      <c r="EE22" s="383"/>
      <c r="EF22" s="383"/>
      <c r="EG22" s="383"/>
      <c r="EH22" s="383"/>
      <c r="EI22" s="383"/>
      <c r="EJ22" s="383"/>
      <c r="EK22" s="383"/>
      <c r="EL22" s="383"/>
      <c r="EM22" s="383"/>
      <c r="EN22" s="383"/>
      <c r="EO22" s="383"/>
      <c r="EP22" s="383"/>
      <c r="EQ22" s="383"/>
      <c r="ER22" s="383"/>
      <c r="ES22" s="383"/>
      <c r="ET22" s="383"/>
      <c r="EU22" s="383"/>
      <c r="EV22" s="383"/>
      <c r="EW22" s="383"/>
      <c r="EX22" s="383"/>
      <c r="EY22" s="383"/>
      <c r="EZ22" s="383"/>
      <c r="FA22" s="383"/>
      <c r="FB22" s="383"/>
      <c r="FC22" s="383"/>
      <c r="FD22" s="383"/>
      <c r="FE22" s="383"/>
      <c r="FF22" s="383"/>
      <c r="FG22" s="383"/>
      <c r="FH22" s="383"/>
      <c r="FI22" s="383"/>
      <c r="FJ22" s="383"/>
      <c r="FK22" s="383"/>
      <c r="FL22" s="383"/>
      <c r="FM22" s="383"/>
      <c r="FN22" s="383"/>
      <c r="FO22" s="383"/>
      <c r="FP22" s="383"/>
      <c r="FQ22" s="383"/>
      <c r="FR22" s="383"/>
      <c r="FS22" s="383"/>
      <c r="FT22" s="383"/>
      <c r="FU22" s="383"/>
      <c r="FV22" s="383"/>
      <c r="FW22" s="383"/>
      <c r="FX22" s="383"/>
      <c r="FY22" s="383"/>
      <c r="FZ22" s="383"/>
      <c r="GA22" s="383"/>
      <c r="GB22" s="383"/>
      <c r="GC22" s="383"/>
      <c r="GD22" s="383"/>
      <c r="GE22" s="383"/>
      <c r="GF22" s="383"/>
      <c r="GG22" s="383"/>
      <c r="GH22" s="383"/>
      <c r="GI22" s="383"/>
      <c r="GJ22" s="383"/>
      <c r="GK22" s="383"/>
      <c r="GL22" s="383"/>
      <c r="GM22" s="383"/>
      <c r="GN22" s="383"/>
      <c r="GO22" s="383"/>
      <c r="GP22" s="383"/>
      <c r="GQ22" s="383"/>
      <c r="GR22" s="383"/>
      <c r="GS22" s="383"/>
      <c r="GT22" s="383"/>
      <c r="GU22" s="383"/>
      <c r="GV22" s="383"/>
      <c r="GW22" s="383"/>
      <c r="GX22" s="383"/>
      <c r="GY22" s="383"/>
      <c r="GZ22" s="383"/>
      <c r="HA22" s="383"/>
      <c r="HB22" s="383"/>
      <c r="HC22" s="383"/>
      <c r="HD22" s="383"/>
      <c r="HE22" s="383"/>
      <c r="HF22" s="383"/>
      <c r="HG22" s="383"/>
      <c r="HH22" s="383"/>
      <c r="HI22" s="383"/>
      <c r="HJ22" s="383"/>
      <c r="HK22" s="383"/>
      <c r="HL22" s="383"/>
      <c r="HM22" s="383"/>
      <c r="HN22" s="383"/>
      <c r="HO22" s="383"/>
      <c r="HP22" s="383"/>
      <c r="HQ22" s="383"/>
      <c r="HR22" s="383"/>
      <c r="HS22" s="383"/>
      <c r="HT22" s="383"/>
      <c r="HU22" s="383"/>
      <c r="HV22" s="383"/>
      <c r="HW22" s="383"/>
      <c r="HX22" s="383"/>
      <c r="HY22" s="383"/>
      <c r="HZ22" s="383"/>
      <c r="IA22" s="383"/>
      <c r="IB22" s="383"/>
      <c r="IC22" s="383"/>
      <c r="ID22" s="383"/>
      <c r="IE22" s="383"/>
      <c r="IF22" s="383"/>
      <c r="IG22" s="383"/>
      <c r="IH22" s="383"/>
      <c r="II22" s="383"/>
      <c r="IJ22" s="383"/>
      <c r="IK22" s="383"/>
      <c r="IL22" s="383"/>
      <c r="IM22" s="383"/>
      <c r="IN22" s="383"/>
      <c r="IO22" s="383"/>
      <c r="IP22" s="383"/>
      <c r="IQ22" s="383"/>
    </row>
    <row r="23" s="78" customFormat="1" spans="1:251">
      <c r="A23" s="41"/>
      <c r="B23" s="261"/>
      <c r="C23" s="262"/>
      <c r="D23" s="191"/>
      <c r="E23" s="192"/>
      <c r="F23" s="193"/>
      <c r="G23" s="193"/>
      <c r="H23" s="94"/>
      <c r="I23" s="94"/>
      <c r="J23" s="191"/>
      <c r="K23" s="94"/>
      <c r="L23" s="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94"/>
      <c r="AA23" s="191"/>
      <c r="AB23" s="94"/>
      <c r="AC23" s="407"/>
      <c r="AD23" s="408"/>
      <c r="AE23" s="194"/>
      <c r="AF23" s="194"/>
      <c r="AG23" s="194"/>
      <c r="AH23" s="194"/>
      <c r="AI23" s="191"/>
      <c r="AJ23" s="408"/>
      <c r="AK23" s="194"/>
      <c r="AL23" s="194"/>
      <c r="AM23" s="194"/>
      <c r="AN23" s="194"/>
      <c r="AO23" s="194"/>
      <c r="AP23" s="194"/>
      <c r="AQ23" s="194"/>
      <c r="AR23" s="11"/>
      <c r="AS23" s="266"/>
      <c r="AT23" s="409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</row>
    <row r="24" s="78" customFormat="1" spans="1:251">
      <c r="A24" s="41"/>
      <c r="B24" s="261"/>
      <c r="C24" s="262"/>
      <c r="D24" s="191"/>
      <c r="E24" s="192"/>
      <c r="F24" s="193"/>
      <c r="G24" s="193"/>
      <c r="H24" s="94"/>
      <c r="I24" s="94"/>
      <c r="J24" s="191"/>
      <c r="K24" s="94"/>
      <c r="L24" s="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94"/>
      <c r="AA24" s="191"/>
      <c r="AB24" s="94"/>
      <c r="AC24" s="407"/>
      <c r="AD24" s="408"/>
      <c r="AE24" s="194"/>
      <c r="AF24" s="194"/>
      <c r="AG24" s="194"/>
      <c r="AH24" s="194"/>
      <c r="AI24" s="191"/>
      <c r="AJ24" s="408"/>
      <c r="AK24" s="194"/>
      <c r="AL24" s="194"/>
      <c r="AM24" s="194"/>
      <c r="AN24" s="194"/>
      <c r="AO24" s="194"/>
      <c r="AP24" s="194"/>
      <c r="AQ24" s="194"/>
      <c r="AR24" s="11"/>
      <c r="AS24" s="266"/>
      <c r="AT24" s="409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</row>
    <row r="25" s="78" customFormat="1" spans="1:251">
      <c r="A25" s="41"/>
      <c r="B25" s="261"/>
      <c r="C25" s="262"/>
      <c r="D25" s="191"/>
      <c r="E25" s="192"/>
      <c r="F25" s="193"/>
      <c r="G25" s="193"/>
      <c r="H25" s="94"/>
      <c r="I25" s="94"/>
      <c r="J25" s="191"/>
      <c r="K25" s="94"/>
      <c r="L25" s="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94"/>
      <c r="AA25" s="191"/>
      <c r="AB25" s="94"/>
      <c r="AC25" s="407"/>
      <c r="AD25" s="408"/>
      <c r="AE25" s="194"/>
      <c r="AF25" s="194"/>
      <c r="AG25" s="194"/>
      <c r="AH25" s="194"/>
      <c r="AI25" s="191"/>
      <c r="AJ25" s="408"/>
      <c r="AK25" s="194"/>
      <c r="AL25" s="194"/>
      <c r="AM25" s="194"/>
      <c r="AN25" s="194"/>
      <c r="AO25" s="194"/>
      <c r="AP25" s="194"/>
      <c r="AQ25" s="194"/>
      <c r="AR25" s="11"/>
      <c r="AS25" s="266"/>
      <c r="AT25" s="409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</row>
    <row r="26" s="78" customFormat="1" spans="1:251">
      <c r="A26" s="41"/>
      <c r="B26" s="261"/>
      <c r="C26" s="262"/>
      <c r="D26" s="191"/>
      <c r="E26" s="192"/>
      <c r="F26" s="193"/>
      <c r="G26" s="193"/>
      <c r="H26" s="94"/>
      <c r="I26" s="94"/>
      <c r="J26" s="191"/>
      <c r="K26" s="94"/>
      <c r="L26" s="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94"/>
      <c r="AA26" s="191"/>
      <c r="AB26" s="94"/>
      <c r="AC26" s="407"/>
      <c r="AD26" s="408"/>
      <c r="AE26" s="194"/>
      <c r="AF26" s="194"/>
      <c r="AG26" s="194"/>
      <c r="AH26" s="194"/>
      <c r="AI26" s="191"/>
      <c r="AJ26" s="408"/>
      <c r="AK26" s="194"/>
      <c r="AL26" s="194"/>
      <c r="AM26" s="194"/>
      <c r="AN26" s="194"/>
      <c r="AO26" s="194"/>
      <c r="AP26" s="194"/>
      <c r="AQ26" s="194"/>
      <c r="AR26" s="11"/>
      <c r="AS26" s="266"/>
      <c r="AT26" s="409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</row>
    <row r="27" s="78" customFormat="1" spans="1:251">
      <c r="A27" s="41"/>
      <c r="B27" s="261"/>
      <c r="C27" s="262"/>
      <c r="D27" s="191"/>
      <c r="E27" s="192"/>
      <c r="F27" s="193"/>
      <c r="G27" s="193"/>
      <c r="H27" s="94"/>
      <c r="I27" s="94"/>
      <c r="J27" s="191"/>
      <c r="K27" s="94"/>
      <c r="L27" s="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94"/>
      <c r="AA27" s="191"/>
      <c r="AB27" s="94"/>
      <c r="AC27" s="407"/>
      <c r="AD27" s="408"/>
      <c r="AE27" s="194"/>
      <c r="AF27" s="194"/>
      <c r="AG27" s="194"/>
      <c r="AH27" s="194"/>
      <c r="AI27" s="191"/>
      <c r="AJ27" s="408"/>
      <c r="AK27" s="194"/>
      <c r="AL27" s="194"/>
      <c r="AM27" s="194"/>
      <c r="AN27" s="194"/>
      <c r="AO27" s="194"/>
      <c r="AP27" s="194"/>
      <c r="AQ27" s="194"/>
      <c r="AR27" s="11"/>
      <c r="AS27" s="266"/>
      <c r="AT27" s="409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  <row r="28" s="78" customFormat="1" spans="1:251">
      <c r="A28" s="41"/>
      <c r="B28" s="261"/>
      <c r="C28" s="262"/>
      <c r="D28" s="191"/>
      <c r="E28" s="192"/>
      <c r="F28" s="193"/>
      <c r="G28" s="193"/>
      <c r="H28" s="94"/>
      <c r="I28" s="94"/>
      <c r="J28" s="191"/>
      <c r="K28" s="94"/>
      <c r="L28" s="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94"/>
      <c r="AA28" s="191"/>
      <c r="AB28" s="94"/>
      <c r="AC28" s="407"/>
      <c r="AD28" s="408"/>
      <c r="AE28" s="194"/>
      <c r="AF28" s="194"/>
      <c r="AG28" s="194"/>
      <c r="AH28" s="194"/>
      <c r="AI28" s="191"/>
      <c r="AJ28" s="408"/>
      <c r="AK28" s="194"/>
      <c r="AL28" s="194"/>
      <c r="AM28" s="194"/>
      <c r="AN28" s="194"/>
      <c r="AO28" s="194"/>
      <c r="AP28" s="194"/>
      <c r="AQ28" s="194"/>
      <c r="AR28" s="11"/>
      <c r="AS28" s="266"/>
      <c r="AT28" s="409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</row>
    <row r="29" s="78" customFormat="1" spans="1:251">
      <c r="A29" s="41"/>
      <c r="B29" s="261"/>
      <c r="C29" s="262"/>
      <c r="D29" s="191"/>
      <c r="E29" s="192"/>
      <c r="F29" s="193"/>
      <c r="G29" s="193"/>
      <c r="H29" s="94"/>
      <c r="I29" s="94"/>
      <c r="J29" s="191"/>
      <c r="K29" s="94"/>
      <c r="L29" s="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94"/>
      <c r="AA29" s="191"/>
      <c r="AB29" s="94"/>
      <c r="AC29" s="407"/>
      <c r="AD29" s="408"/>
      <c r="AE29" s="194"/>
      <c r="AF29" s="194"/>
      <c r="AG29" s="194"/>
      <c r="AH29" s="194"/>
      <c r="AI29" s="191"/>
      <c r="AJ29" s="408"/>
      <c r="AK29" s="194"/>
      <c r="AL29" s="194"/>
      <c r="AM29" s="194"/>
      <c r="AN29" s="194"/>
      <c r="AO29" s="194"/>
      <c r="AP29" s="194"/>
      <c r="AQ29" s="194"/>
      <c r="AR29" s="11"/>
      <c r="AS29" s="266"/>
      <c r="AT29" s="40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</row>
    <row r="30" s="78" customFormat="1" spans="1:251">
      <c r="A30" s="41"/>
      <c r="B30" s="261"/>
      <c r="C30" s="262"/>
      <c r="D30" s="191"/>
      <c r="E30" s="192"/>
      <c r="F30" s="193"/>
      <c r="G30" s="193"/>
      <c r="H30" s="94"/>
      <c r="I30" s="94"/>
      <c r="J30" s="191"/>
      <c r="K30" s="94"/>
      <c r="L30" s="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94"/>
      <c r="AA30" s="191"/>
      <c r="AB30" s="94"/>
      <c r="AC30" s="407"/>
      <c r="AD30" s="408"/>
      <c r="AE30" s="194"/>
      <c r="AF30" s="194"/>
      <c r="AG30" s="194"/>
      <c r="AH30" s="194"/>
      <c r="AI30" s="191"/>
      <c r="AJ30" s="408"/>
      <c r="AK30" s="194"/>
      <c r="AL30" s="194"/>
      <c r="AM30" s="194"/>
      <c r="AN30" s="194"/>
      <c r="AO30" s="194"/>
      <c r="AP30" s="194"/>
      <c r="AQ30" s="194"/>
      <c r="AR30" s="11"/>
      <c r="AS30" s="266"/>
      <c r="AT30" s="409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</row>
    <row r="31" s="78" customFormat="1" spans="1:251">
      <c r="A31" s="41"/>
      <c r="B31" s="261"/>
      <c r="C31" s="262"/>
      <c r="D31" s="191"/>
      <c r="E31" s="192"/>
      <c r="F31" s="193"/>
      <c r="G31" s="193"/>
      <c r="H31" s="94"/>
      <c r="I31" s="94"/>
      <c r="J31" s="191"/>
      <c r="K31" s="94"/>
      <c r="L31" s="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94"/>
      <c r="AA31" s="191"/>
      <c r="AB31" s="94"/>
      <c r="AC31" s="407"/>
      <c r="AD31" s="408"/>
      <c r="AE31" s="194"/>
      <c r="AF31" s="194"/>
      <c r="AG31" s="194"/>
      <c r="AH31" s="194"/>
      <c r="AI31" s="191"/>
      <c r="AJ31" s="408"/>
      <c r="AK31" s="194"/>
      <c r="AL31" s="194"/>
      <c r="AM31" s="194"/>
      <c r="AN31" s="194"/>
      <c r="AO31" s="194"/>
      <c r="AP31" s="194"/>
      <c r="AQ31" s="194"/>
      <c r="AR31" s="11"/>
      <c r="AS31" s="266"/>
      <c r="AT31" s="409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</row>
    <row r="32" s="78" customFormat="1" spans="1:251">
      <c r="A32" s="41"/>
      <c r="B32" s="261"/>
      <c r="C32" s="262"/>
      <c r="D32" s="191"/>
      <c r="E32" s="192"/>
      <c r="F32" s="193"/>
      <c r="G32" s="193"/>
      <c r="H32" s="94"/>
      <c r="I32" s="94"/>
      <c r="J32" s="191"/>
      <c r="K32" s="94"/>
      <c r="L32" s="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94"/>
      <c r="AA32" s="191"/>
      <c r="AB32" s="94"/>
      <c r="AC32" s="407"/>
      <c r="AD32" s="408"/>
      <c r="AE32" s="194"/>
      <c r="AF32" s="194"/>
      <c r="AG32" s="194"/>
      <c r="AH32" s="194"/>
      <c r="AI32" s="191"/>
      <c r="AJ32" s="408"/>
      <c r="AK32" s="194"/>
      <c r="AL32" s="194"/>
      <c r="AM32" s="194"/>
      <c r="AN32" s="194"/>
      <c r="AO32" s="194"/>
      <c r="AP32" s="194"/>
      <c r="AQ32" s="194"/>
      <c r="AR32" s="11"/>
      <c r="AS32" s="266"/>
      <c r="AT32" s="409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</row>
    <row r="33" s="78" customFormat="1" spans="1:251">
      <c r="A33" s="41"/>
      <c r="B33" s="261"/>
      <c r="C33" s="262"/>
      <c r="D33" s="191"/>
      <c r="E33" s="192"/>
      <c r="F33" s="193"/>
      <c r="G33" s="193"/>
      <c r="H33" s="94"/>
      <c r="I33" s="94"/>
      <c r="J33" s="191"/>
      <c r="K33" s="94"/>
      <c r="L33" s="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94"/>
      <c r="AA33" s="191"/>
      <c r="AB33" s="94"/>
      <c r="AC33" s="407"/>
      <c r="AD33" s="408"/>
      <c r="AE33" s="194"/>
      <c r="AF33" s="194"/>
      <c r="AG33" s="194"/>
      <c r="AH33" s="194"/>
      <c r="AI33" s="191"/>
      <c r="AJ33" s="408"/>
      <c r="AK33" s="194"/>
      <c r="AL33" s="194"/>
      <c r="AM33" s="194"/>
      <c r="AN33" s="194"/>
      <c r="AO33" s="194"/>
      <c r="AP33" s="194"/>
      <c r="AQ33" s="194"/>
      <c r="AR33" s="11"/>
      <c r="AS33" s="266"/>
      <c r="AT33" s="409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</row>
    <row r="34" s="78" customFormat="1" spans="1:251">
      <c r="A34" s="41"/>
      <c r="B34" s="261"/>
      <c r="C34" s="262"/>
      <c r="D34" s="191"/>
      <c r="E34" s="192"/>
      <c r="F34" s="193"/>
      <c r="G34" s="193"/>
      <c r="H34" s="94"/>
      <c r="I34" s="94"/>
      <c r="J34" s="191"/>
      <c r="K34" s="94"/>
      <c r="L34" s="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94"/>
      <c r="AA34" s="191"/>
      <c r="AB34" s="94"/>
      <c r="AC34" s="407"/>
      <c r="AD34" s="408"/>
      <c r="AE34" s="194"/>
      <c r="AF34" s="194"/>
      <c r="AG34" s="194"/>
      <c r="AH34" s="194"/>
      <c r="AI34" s="191"/>
      <c r="AJ34" s="408"/>
      <c r="AK34" s="194"/>
      <c r="AL34" s="194"/>
      <c r="AM34" s="194"/>
      <c r="AN34" s="194"/>
      <c r="AO34" s="194"/>
      <c r="AP34" s="194"/>
      <c r="AQ34" s="194"/>
      <c r="AR34" s="11"/>
      <c r="AS34" s="266"/>
      <c r="AT34" s="409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</row>
  </sheetData>
  <autoFilter xmlns:etc="http://www.wps.cn/officeDocument/2017/etCustomData" ref="A2:AU7" etc:filterBottomFollowUsedRange="0">
    <extLst/>
  </autoFilter>
  <mergeCells count="51">
    <mergeCell ref="H3:I3"/>
    <mergeCell ref="E4:L4"/>
    <mergeCell ref="M4:O4"/>
    <mergeCell ref="P4:X4"/>
    <mergeCell ref="AE4:AJ4"/>
    <mergeCell ref="AK4:AL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T2"/>
  </mergeCells>
  <pageMargins left="2.04930555555556" right="0.309027777777778" top="0.55" bottom="0.509027777777778" header="0.509027777777778" footer="0.509027777777778"/>
  <pageSetup paperSize="9" orientation="portrait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V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8" sqref="$A8:$XFD36"/>
    </sheetView>
  </sheetViews>
  <sheetFormatPr defaultColWidth="9" defaultRowHeight="13.5" outlineLevelRow="6"/>
  <cols>
    <col min="1" max="1" width="3.5" style="188" customWidth="1"/>
    <col min="2" max="2" width="5.875" style="189" customWidth="1"/>
    <col min="3" max="3" width="10.625" style="190" customWidth="1"/>
    <col min="4" max="4" width="3.625" style="191" customWidth="1"/>
    <col min="5" max="5" width="7.625" style="192" customWidth="1"/>
    <col min="6" max="6" width="8.375" style="193" customWidth="1"/>
    <col min="7" max="7" width="6.25" style="96" customWidth="1"/>
    <col min="8" max="8" width="7.05" style="94" customWidth="1"/>
    <col min="9" max="9" width="6.5" style="94" customWidth="1"/>
    <col min="10" max="10" width="4.375" style="191" customWidth="1"/>
    <col min="11" max="11" width="6.25" style="94" customWidth="1"/>
    <col min="12" max="12" width="5.75" style="191" customWidth="1"/>
    <col min="13" max="14" width="3" style="194" hidden="1" customWidth="1"/>
    <col min="15" max="16" width="2.75" style="194" hidden="1" customWidth="1"/>
    <col min="17" max="17" width="2.625" style="194" hidden="1" customWidth="1"/>
    <col min="18" max="18" width="3.125" style="194" hidden="1" customWidth="1"/>
    <col min="19" max="19" width="3" style="194" hidden="1" customWidth="1"/>
    <col min="20" max="20" width="2.75" style="194" hidden="1" customWidth="1"/>
    <col min="21" max="23" width="2.625" style="194" hidden="1" customWidth="1"/>
    <col min="24" max="24" width="3.5" style="194" hidden="1" customWidth="1"/>
    <col min="25" max="25" width="2.75" style="194" hidden="1" customWidth="1"/>
    <col min="26" max="26" width="6.25" style="94" customWidth="1"/>
    <col min="27" max="27" width="4.5" style="195" customWidth="1"/>
    <col min="28" max="28" width="6.25" style="94" customWidth="1"/>
    <col min="29" max="29" width="5.875" style="195" customWidth="1"/>
    <col min="30" max="30" width="7.49166666666667" style="196" customWidth="1"/>
    <col min="31" max="31" width="3.875" style="194" customWidth="1"/>
    <col min="32" max="32" width="0.625" style="194" hidden="1" customWidth="1"/>
    <col min="33" max="33" width="4.375" style="92" hidden="1" customWidth="1"/>
    <col min="34" max="34" width="5.25" style="194" customWidth="1"/>
    <col min="35" max="35" width="5.44166666666667" style="190" customWidth="1"/>
    <col min="36" max="36" width="5.33333333333333" style="197" customWidth="1"/>
    <col min="37" max="37" width="3.875" style="198" customWidth="1"/>
    <col min="38" max="38" width="3.875" style="199" customWidth="1"/>
    <col min="39" max="39" width="3.75" style="199" customWidth="1"/>
    <col min="40" max="42" width="3" style="199" customWidth="1"/>
    <col min="43" max="43" width="2.5" style="199" customWidth="1"/>
    <col min="44" max="44" width="5.875" style="199" customWidth="1"/>
    <col min="45" max="45" width="6.58333333333333" style="193" customWidth="1"/>
    <col min="46" max="46" width="8.525" style="200" customWidth="1"/>
    <col min="47" max="47" width="9.375" style="201" customWidth="1"/>
    <col min="48" max="48" width="11.875" style="186" customWidth="1"/>
    <col min="49" max="49" width="9" style="186" customWidth="1"/>
    <col min="50" max="53" width="9" style="202" customWidth="1"/>
    <col min="54" max="56" width="9" style="203" customWidth="1"/>
    <col min="57" max="254" width="9" style="204" customWidth="1"/>
    <col min="255" max="16384" width="9" style="204"/>
  </cols>
  <sheetData>
    <row r="1" s="185" customFormat="1" ht="31" customHeight="1" spans="1:256">
      <c r="A1" s="205" t="s">
        <v>434</v>
      </c>
      <c r="B1" s="206"/>
      <c r="C1" s="207"/>
      <c r="D1" s="207"/>
      <c r="E1" s="208"/>
      <c r="F1" s="208"/>
      <c r="G1" s="207"/>
      <c r="H1" s="208"/>
      <c r="I1" s="208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9"/>
      <c r="AB1" s="207"/>
      <c r="AC1" s="209"/>
      <c r="AD1" s="209"/>
      <c r="AE1" s="207"/>
      <c r="AF1" s="207"/>
      <c r="AG1" s="210"/>
      <c r="AH1" s="207"/>
      <c r="AI1" s="207"/>
      <c r="AJ1" s="211"/>
      <c r="AK1" s="212"/>
      <c r="AL1" s="213"/>
      <c r="AM1" s="213"/>
      <c r="AN1" s="213"/>
      <c r="AO1" s="213"/>
      <c r="AP1" s="213"/>
      <c r="AQ1" s="213"/>
      <c r="AR1" s="213"/>
      <c r="AS1" s="208"/>
      <c r="AT1" s="214"/>
      <c r="AU1" s="215"/>
      <c r="AV1" s="214"/>
      <c r="AW1" s="187"/>
      <c r="AX1" s="216"/>
      <c r="AY1" s="216" t="s">
        <v>435</v>
      </c>
      <c r="AZ1" s="216"/>
      <c r="BA1" s="216"/>
      <c r="BB1" s="217"/>
      <c r="BC1" s="217"/>
      <c r="BD1" s="217"/>
    </row>
    <row r="2" s="186" customFormat="1" ht="11" hidden="1" customHeight="1" spans="1:256">
      <c r="A2" s="218"/>
      <c r="B2" s="219"/>
      <c r="C2" s="220"/>
      <c r="D2" s="220"/>
      <c r="E2" s="221"/>
      <c r="F2" s="222"/>
      <c r="G2" s="214"/>
      <c r="H2" s="221"/>
      <c r="I2" s="221"/>
      <c r="J2" s="220"/>
      <c r="K2" s="220"/>
      <c r="L2" s="214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14"/>
      <c r="AA2" s="223"/>
      <c r="AB2" s="220"/>
      <c r="AC2" s="223"/>
      <c r="AD2" s="223"/>
      <c r="AE2" s="220"/>
      <c r="AF2" s="220"/>
      <c r="AG2" s="220"/>
      <c r="AH2" s="220"/>
      <c r="AI2" s="220"/>
      <c r="AJ2" s="224"/>
      <c r="AK2" s="225"/>
      <c r="AL2" s="220"/>
      <c r="AM2" s="220"/>
      <c r="AN2" s="220"/>
      <c r="AO2" s="220"/>
      <c r="AP2" s="220"/>
      <c r="AQ2" s="220"/>
      <c r="AR2" s="220"/>
      <c r="AS2" s="222"/>
      <c r="AT2" s="220"/>
      <c r="AU2" s="226"/>
      <c r="AV2" s="220"/>
      <c r="AX2" s="202"/>
      <c r="AY2" s="202"/>
      <c r="AZ2" s="202"/>
      <c r="BA2" s="202"/>
      <c r="BB2" s="203"/>
      <c r="BC2" s="203"/>
      <c r="BD2" s="203"/>
    </row>
    <row r="3" s="187" customFormat="1" ht="15" customHeight="1" spans="1:256">
      <c r="A3" s="227"/>
      <c r="B3" s="228" t="s">
        <v>436</v>
      </c>
      <c r="C3" s="229"/>
      <c r="E3" s="230" t="e">
        <f>SUM(#REF!)</f>
        <v>#REF!</v>
      </c>
      <c r="F3" s="231"/>
      <c r="H3" s="232"/>
      <c r="I3" s="232"/>
      <c r="K3" s="231"/>
      <c r="Z3" s="231"/>
      <c r="AA3" s="233"/>
      <c r="AB3" s="231"/>
      <c r="AC3" s="233"/>
      <c r="AD3" s="233"/>
      <c r="AI3" s="234"/>
      <c r="AJ3" s="235"/>
      <c r="AK3" s="236"/>
      <c r="AS3" s="231"/>
      <c r="AU3" s="237"/>
      <c r="AX3" s="216"/>
      <c r="AY3" s="216"/>
      <c r="AZ3" s="216"/>
      <c r="BA3" s="216"/>
      <c r="BB3" s="217"/>
      <c r="BC3" s="217"/>
      <c r="BD3" s="217"/>
    </row>
    <row r="4" s="187" customFormat="1" ht="20" customHeight="1" spans="1:256">
      <c r="B4" s="238" t="s">
        <v>437</v>
      </c>
      <c r="C4" s="239" t="s">
        <v>438</v>
      </c>
      <c r="D4" s="240" t="s">
        <v>5</v>
      </c>
      <c r="E4" s="241" t="s">
        <v>6</v>
      </c>
      <c r="F4" s="242"/>
      <c r="G4" s="227"/>
      <c r="H4" s="242"/>
      <c r="I4" s="242"/>
      <c r="J4" s="227"/>
      <c r="K4" s="227"/>
      <c r="L4" s="227"/>
      <c r="M4" s="227" t="s">
        <v>7</v>
      </c>
      <c r="N4" s="227"/>
      <c r="O4" s="227"/>
      <c r="P4" s="227" t="s">
        <v>8</v>
      </c>
      <c r="Q4" s="227"/>
      <c r="R4" s="227"/>
      <c r="S4" s="227"/>
      <c r="T4" s="227"/>
      <c r="U4" s="227"/>
      <c r="V4" s="227"/>
      <c r="W4" s="227"/>
      <c r="X4" s="227"/>
      <c r="Y4" s="240" t="s">
        <v>9</v>
      </c>
      <c r="Z4" s="243" t="s">
        <v>10</v>
      </c>
      <c r="AA4" s="45" t="s">
        <v>11</v>
      </c>
      <c r="AB4" s="243" t="s">
        <v>12</v>
      </c>
      <c r="AC4" s="45" t="s">
        <v>13</v>
      </c>
      <c r="AD4" s="45" t="s">
        <v>14</v>
      </c>
      <c r="AE4" s="244" t="s">
        <v>15</v>
      </c>
      <c r="AF4" s="244"/>
      <c r="AG4" s="244"/>
      <c r="AH4" s="244"/>
      <c r="AI4" s="239"/>
      <c r="AJ4" s="245"/>
      <c r="AK4" s="246"/>
      <c r="AL4" s="227" t="s">
        <v>16</v>
      </c>
      <c r="AM4" s="227"/>
      <c r="AN4" s="240" t="s">
        <v>17</v>
      </c>
      <c r="AO4" s="240" t="s">
        <v>18</v>
      </c>
      <c r="AP4" s="240" t="s">
        <v>19</v>
      </c>
      <c r="AQ4" s="240" t="s">
        <v>20</v>
      </c>
      <c r="AR4" s="240" t="s">
        <v>21</v>
      </c>
      <c r="AS4" s="247" t="s">
        <v>439</v>
      </c>
      <c r="AT4" s="248" t="s">
        <v>23</v>
      </c>
      <c r="AU4" s="249" t="s">
        <v>24</v>
      </c>
      <c r="AV4" s="227" t="s">
        <v>440</v>
      </c>
      <c r="AX4" s="216"/>
      <c r="AY4" s="216"/>
      <c r="AZ4" s="216"/>
      <c r="BA4" s="216"/>
      <c r="BB4" s="217"/>
      <c r="BC4" s="217"/>
      <c r="BD4" s="217"/>
    </row>
    <row r="5" s="187" customFormat="1" ht="11" customHeight="1" spans="1:256">
      <c r="B5" s="238"/>
      <c r="C5" s="239"/>
      <c r="D5" s="240"/>
      <c r="E5" s="250" t="s">
        <v>25</v>
      </c>
      <c r="F5" s="243" t="s">
        <v>441</v>
      </c>
      <c r="G5" s="244" t="s">
        <v>27</v>
      </c>
      <c r="H5" s="243" t="s">
        <v>28</v>
      </c>
      <c r="I5" s="243" t="s">
        <v>29</v>
      </c>
      <c r="J5" s="244" t="s">
        <v>30</v>
      </c>
      <c r="K5" s="243" t="s">
        <v>31</v>
      </c>
      <c r="L5" s="244" t="s">
        <v>32</v>
      </c>
      <c r="M5" s="240" t="s">
        <v>33</v>
      </c>
      <c r="N5" s="240" t="s">
        <v>34</v>
      </c>
      <c r="O5" s="240" t="s">
        <v>35</v>
      </c>
      <c r="P5" s="240" t="s">
        <v>36</v>
      </c>
      <c r="Q5" s="240" t="s">
        <v>37</v>
      </c>
      <c r="R5" s="240" t="s">
        <v>38</v>
      </c>
      <c r="S5" s="240" t="s">
        <v>39</v>
      </c>
      <c r="T5" s="240" t="s">
        <v>40</v>
      </c>
      <c r="U5" s="227" t="s">
        <v>41</v>
      </c>
      <c r="V5" s="227"/>
      <c r="W5" s="227"/>
      <c r="X5" s="227" t="s">
        <v>42</v>
      </c>
      <c r="Y5" s="240"/>
      <c r="Z5" s="243"/>
      <c r="AA5" s="45"/>
      <c r="AB5" s="243"/>
      <c r="AC5" s="45"/>
      <c r="AD5" s="45"/>
      <c r="AE5" s="251" t="s">
        <v>43</v>
      </c>
      <c r="AF5" s="244" t="s">
        <v>44</v>
      </c>
      <c r="AG5" s="244" t="s">
        <v>45</v>
      </c>
      <c r="AH5" s="244" t="s">
        <v>46</v>
      </c>
      <c r="AI5" s="239" t="s">
        <v>47</v>
      </c>
      <c r="AJ5" s="245" t="s">
        <v>48</v>
      </c>
      <c r="AK5" s="252" t="s">
        <v>442</v>
      </c>
      <c r="AL5" s="240" t="s">
        <v>50</v>
      </c>
      <c r="AM5" s="240" t="s">
        <v>51</v>
      </c>
      <c r="AN5" s="240"/>
      <c r="AO5" s="240"/>
      <c r="AP5" s="240"/>
      <c r="AQ5" s="240"/>
      <c r="AR5" s="240"/>
      <c r="AS5" s="253"/>
      <c r="AT5" s="254"/>
      <c r="AU5" s="249"/>
      <c r="AV5" s="227"/>
      <c r="AX5" s="216"/>
      <c r="AY5" s="216"/>
      <c r="AZ5" s="216"/>
      <c r="BA5" s="216"/>
      <c r="BB5" s="217"/>
      <c r="BC5" s="217"/>
      <c r="BD5" s="217"/>
    </row>
    <row r="6" s="187" customFormat="1" ht="12" customHeight="1" spans="1:256">
      <c r="B6" s="238"/>
      <c r="C6" s="239"/>
      <c r="D6" s="240"/>
      <c r="E6" s="250"/>
      <c r="F6" s="243"/>
      <c r="G6" s="244"/>
      <c r="H6" s="243"/>
      <c r="I6" s="243"/>
      <c r="J6" s="244"/>
      <c r="K6" s="243"/>
      <c r="L6" s="244"/>
      <c r="M6" s="240"/>
      <c r="N6" s="240"/>
      <c r="O6" s="240"/>
      <c r="P6" s="240"/>
      <c r="Q6" s="240"/>
      <c r="R6" s="240"/>
      <c r="S6" s="240"/>
      <c r="T6" s="240"/>
      <c r="U6" s="227" t="s">
        <v>52</v>
      </c>
      <c r="V6" s="227"/>
      <c r="W6" s="227"/>
      <c r="X6" s="227" t="s">
        <v>42</v>
      </c>
      <c r="Y6" s="240"/>
      <c r="Z6" s="243"/>
      <c r="AA6" s="45"/>
      <c r="AB6" s="243"/>
      <c r="AC6" s="45"/>
      <c r="AD6" s="45"/>
      <c r="AE6" s="251"/>
      <c r="AF6" s="244"/>
      <c r="AG6" s="244"/>
      <c r="AH6" s="244"/>
      <c r="AI6" s="239"/>
      <c r="AJ6" s="245"/>
      <c r="AK6" s="252"/>
      <c r="AL6" s="240"/>
      <c r="AM6" s="240"/>
      <c r="AN6" s="240"/>
      <c r="AO6" s="240"/>
      <c r="AP6" s="240"/>
      <c r="AQ6" s="240"/>
      <c r="AR6" s="240"/>
      <c r="AS6" s="253"/>
      <c r="AT6" s="254"/>
      <c r="AU6" s="249"/>
      <c r="AV6" s="227"/>
      <c r="AW6" s="187"/>
      <c r="AX6" s="216"/>
      <c r="AY6" s="216"/>
      <c r="AZ6" s="216"/>
      <c r="BA6" s="216"/>
      <c r="BB6" s="217"/>
      <c r="BC6" s="217"/>
      <c r="BD6" s="217"/>
    </row>
    <row r="7" s="77" customFormat="1" ht="15" customHeight="1" spans="1:256">
      <c r="A7" s="136">
        <v>1</v>
      </c>
      <c r="B7" s="158">
        <v>2</v>
      </c>
      <c r="C7" s="158">
        <v>3</v>
      </c>
      <c r="D7" s="159">
        <v>4</v>
      </c>
      <c r="E7" s="160">
        <v>5</v>
      </c>
      <c r="F7" s="160">
        <v>6</v>
      </c>
      <c r="G7" s="158">
        <v>7</v>
      </c>
      <c r="H7" s="160">
        <v>8</v>
      </c>
      <c r="I7" s="160">
        <v>9</v>
      </c>
      <c r="J7" s="135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  <c r="T7" s="159">
        <v>20</v>
      </c>
      <c r="U7" s="159">
        <v>21</v>
      </c>
      <c r="V7" s="159">
        <v>22</v>
      </c>
      <c r="W7" s="159">
        <v>23</v>
      </c>
      <c r="X7" s="159">
        <v>24</v>
      </c>
      <c r="Y7" s="159">
        <v>25</v>
      </c>
      <c r="Z7" s="159">
        <v>26</v>
      </c>
      <c r="AA7" s="161">
        <v>27</v>
      </c>
      <c r="AB7" s="159">
        <v>28</v>
      </c>
      <c r="AC7" s="159">
        <v>29</v>
      </c>
      <c r="AD7" s="159">
        <v>30</v>
      </c>
      <c r="AE7" s="146">
        <v>31</v>
      </c>
      <c r="AF7" s="146">
        <v>32</v>
      </c>
      <c r="AG7" s="135">
        <v>33</v>
      </c>
      <c r="AH7" s="146">
        <v>34</v>
      </c>
      <c r="AI7" s="158">
        <v>35</v>
      </c>
      <c r="AJ7" s="162">
        <v>36</v>
      </c>
      <c r="AK7" s="146">
        <v>37</v>
      </c>
      <c r="AL7" s="146">
        <v>38</v>
      </c>
      <c r="AM7" s="146">
        <v>39</v>
      </c>
      <c r="AN7" s="146">
        <v>40</v>
      </c>
      <c r="AO7" s="146">
        <v>41</v>
      </c>
      <c r="AP7" s="146">
        <v>42</v>
      </c>
      <c r="AQ7" s="146">
        <v>43</v>
      </c>
      <c r="AR7" s="162">
        <v>44</v>
      </c>
      <c r="AS7" s="163" t="s">
        <v>383</v>
      </c>
      <c r="AT7" s="164">
        <v>46</v>
      </c>
      <c r="AU7" s="54">
        <v>47</v>
      </c>
      <c r="AV7" s="76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165"/>
      <c r="IN7" s="165"/>
      <c r="IO7" s="165"/>
      <c r="IP7" s="165"/>
      <c r="IQ7" s="165"/>
      <c r="IR7" s="165"/>
      <c r="IS7" s="165"/>
      <c r="IT7" s="165"/>
      <c r="IU7" s="165"/>
      <c r="IV7" s="165"/>
    </row>
  </sheetData>
  <autoFilter xmlns:etc="http://www.wps.cn/officeDocument/2017/etCustomData" ref="A2:AY7" etc:filterBottomFollowUsedRange="0">
    <extLst/>
  </autoFilter>
  <mergeCells count="52">
    <mergeCell ref="H3:I3"/>
    <mergeCell ref="E4:L4"/>
    <mergeCell ref="M4:O4"/>
    <mergeCell ref="P4:X4"/>
    <mergeCell ref="AE4:AK4"/>
    <mergeCell ref="AL4:AM4"/>
    <mergeCell ref="U5:W5"/>
    <mergeCell ref="U6:W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1:AV2"/>
  </mergeCells>
  <pageMargins left="2.08888888888889" right="0.279166666666667" top="0.2" bottom="0.279166666666667" header="0.0791666666666667" footer="0.309027777777778"/>
  <pageSetup paperSize="9" orientation="portrait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V43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4.25"/>
  <cols>
    <col min="1" max="1" width="4.65833333333333" style="79" customWidth="1"/>
    <col min="2" max="2" width="6.36666666666667" style="80" customWidth="1"/>
    <col min="3" max="3" width="8.625" style="80" customWidth="1"/>
    <col min="4" max="4" width="3.875" style="12" customWidth="1"/>
    <col min="5" max="5" width="7.625" style="81" customWidth="1"/>
    <col min="6" max="6" width="9.875" style="81" customWidth="1"/>
    <col min="7" max="7" width="6.25" style="80" customWidth="1"/>
    <col min="8" max="8" width="8.25" style="82" customWidth="1"/>
    <col min="9" max="9" width="7.625" style="82" customWidth="1"/>
    <col min="10" max="10" width="4.375" style="83" customWidth="1"/>
    <col min="11" max="11" width="5.75" style="84" customWidth="1"/>
    <col min="12" max="12" width="5" style="84" customWidth="1"/>
    <col min="13" max="14" width="3" style="85" hidden="1" customWidth="1"/>
    <col min="15" max="16" width="2.75" style="85" hidden="1" customWidth="1"/>
    <col min="17" max="17" width="2.625" style="85" hidden="1" customWidth="1"/>
    <col min="18" max="18" width="3.125" style="85" hidden="1" customWidth="1"/>
    <col min="19" max="19" width="3" style="85" hidden="1" customWidth="1"/>
    <col min="20" max="20" width="2.75" style="85" hidden="1" customWidth="1"/>
    <col min="21" max="23" width="2.625" style="85" hidden="1" customWidth="1"/>
    <col min="24" max="24" width="3.5" style="85" hidden="1" customWidth="1"/>
    <col min="25" max="25" width="2.75" style="85" hidden="1" customWidth="1"/>
    <col min="26" max="26" width="5.875" style="84" customWidth="1"/>
    <col min="27" max="27" width="4.125" style="86" customWidth="1"/>
    <col min="28" max="28" width="7.375" style="87" customWidth="1"/>
    <col min="29" max="29" width="6.7" style="88" customWidth="1"/>
    <col min="30" max="30" width="6.625" style="89" customWidth="1"/>
    <col min="31" max="31" width="4" style="3" customWidth="1"/>
    <col min="32" max="32" width="1.125" style="3" hidden="1" customWidth="1"/>
    <col min="33" max="33" width="4.375" style="90" hidden="1" customWidth="1"/>
    <col min="34" max="34" width="5.25" style="91" customWidth="1"/>
    <col min="35" max="35" width="6.5" style="92" customWidth="1"/>
    <col min="36" max="36" width="3.88333333333333" style="93" customWidth="1"/>
    <col min="37" max="37" width="3.75" style="3" customWidth="1"/>
    <col min="38" max="38" width="3.125" style="3" customWidth="1"/>
    <col min="39" max="42" width="3" style="3" customWidth="1"/>
    <col min="43" max="43" width="3.125" style="3" customWidth="1"/>
    <col min="44" max="44" width="5.25" style="93" customWidth="1"/>
    <col min="45" max="45" width="6.925" style="94" customWidth="1"/>
    <col min="46" max="46" width="8.63333333333333" style="95" customWidth="1"/>
    <col min="47" max="47" width="6.875" style="96" customWidth="1"/>
    <col min="48" max="48" width="12.625" style="97" customWidth="1"/>
    <col min="49" max="246" width="9" style="3" customWidth="1"/>
    <col min="247" max="16384" width="9" style="78"/>
  </cols>
  <sheetData>
    <row r="1" ht="28" customHeight="1" spans="1:256">
      <c r="A1" s="98" t="s">
        <v>443</v>
      </c>
      <c r="B1" s="99"/>
      <c r="C1" s="99"/>
      <c r="D1" s="100"/>
      <c r="E1" s="101"/>
      <c r="F1" s="101"/>
      <c r="G1" s="99"/>
      <c r="H1" s="101"/>
      <c r="I1" s="102"/>
      <c r="J1" s="103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5"/>
      <c r="AB1" s="104"/>
      <c r="AC1" s="106"/>
      <c r="AD1" s="107"/>
      <c r="AE1" s="108"/>
      <c r="AF1" s="108"/>
      <c r="AG1" s="109"/>
      <c r="AH1" s="110"/>
      <c r="AI1" s="111"/>
      <c r="AJ1" s="112"/>
      <c r="AK1" s="108"/>
      <c r="AL1" s="108"/>
      <c r="AM1" s="108"/>
      <c r="AN1" s="108"/>
      <c r="AO1" s="108"/>
      <c r="AP1" s="108"/>
      <c r="AQ1" s="108"/>
      <c r="AR1" s="112"/>
      <c r="AS1" s="113"/>
      <c r="AT1" s="113"/>
      <c r="AU1" s="114"/>
      <c r="AV1" s="115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</row>
    <row r="2" s="74" customFormat="1" ht="8" customHeight="1" spans="1:256">
      <c r="A2" s="116"/>
      <c r="B2" s="99"/>
      <c r="C2" s="99"/>
      <c r="D2" s="117"/>
      <c r="E2" s="101"/>
      <c r="F2" s="101"/>
      <c r="G2" s="99"/>
      <c r="H2" s="101"/>
      <c r="I2" s="101"/>
      <c r="J2" s="103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9"/>
      <c r="AB2" s="118"/>
      <c r="AC2" s="120"/>
      <c r="AD2" s="121"/>
      <c r="AE2" s="122"/>
      <c r="AF2" s="122"/>
      <c r="AG2" s="103"/>
      <c r="AH2" s="123"/>
      <c r="AI2" s="99"/>
      <c r="AJ2" s="124"/>
      <c r="AK2" s="122"/>
      <c r="AL2" s="122"/>
      <c r="AM2" s="122"/>
      <c r="AN2" s="122"/>
      <c r="AO2" s="122"/>
      <c r="AP2" s="122"/>
      <c r="AQ2" s="122"/>
      <c r="AR2" s="124"/>
      <c r="AS2" s="125"/>
      <c r="AT2" s="125"/>
      <c r="AU2" s="114"/>
      <c r="AV2" s="126"/>
    </row>
    <row r="3" customFormat="1" ht="20" customHeight="1" spans="1:256">
      <c r="A3" s="98"/>
      <c r="B3" s="99" t="s">
        <v>1</v>
      </c>
      <c r="C3" s="99"/>
      <c r="D3" s="100"/>
      <c r="E3" s="101"/>
      <c r="F3" s="101"/>
      <c r="G3" s="99"/>
      <c r="H3" s="101"/>
      <c r="I3" s="102"/>
      <c r="J3" s="103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27"/>
      <c r="AB3" s="110"/>
      <c r="AC3" s="128"/>
      <c r="AD3" s="129"/>
      <c r="AE3" s="108"/>
      <c r="AF3" s="108"/>
      <c r="AG3" s="109"/>
      <c r="AH3" s="110"/>
      <c r="AI3" s="111"/>
      <c r="AJ3" s="112"/>
      <c r="AK3" s="108"/>
      <c r="AL3" s="108"/>
      <c r="AM3" s="108"/>
      <c r="AN3" s="108"/>
      <c r="AO3" s="108"/>
      <c r="AP3" s="108"/>
      <c r="AQ3" s="108"/>
      <c r="AR3" s="112"/>
      <c r="AS3" s="113"/>
      <c r="AT3" s="113"/>
      <c r="AU3" s="114"/>
      <c r="AV3" s="115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</row>
    <row r="4" s="75" customFormat="1" ht="19" customHeight="1" spans="1:256">
      <c r="A4" s="130" t="s">
        <v>2</v>
      </c>
      <c r="B4" s="131" t="s">
        <v>437</v>
      </c>
      <c r="C4" s="132" t="s">
        <v>444</v>
      </c>
      <c r="D4" s="130" t="s">
        <v>5</v>
      </c>
      <c r="E4" s="133" t="s">
        <v>6</v>
      </c>
      <c r="F4" s="133"/>
      <c r="G4" s="134"/>
      <c r="H4" s="133"/>
      <c r="I4" s="133"/>
      <c r="J4" s="135"/>
      <c r="K4" s="136"/>
      <c r="L4" s="136"/>
      <c r="M4" s="136" t="s">
        <v>7</v>
      </c>
      <c r="N4" s="136"/>
      <c r="O4" s="136"/>
      <c r="P4" s="136" t="s">
        <v>8</v>
      </c>
      <c r="Q4" s="136"/>
      <c r="R4" s="136"/>
      <c r="S4" s="136"/>
      <c r="T4" s="136"/>
      <c r="U4" s="136"/>
      <c r="V4" s="136"/>
      <c r="W4" s="136"/>
      <c r="X4" s="136"/>
      <c r="Y4" s="130" t="s">
        <v>9</v>
      </c>
      <c r="Z4" s="137" t="s">
        <v>10</v>
      </c>
      <c r="AA4" s="138" t="s">
        <v>11</v>
      </c>
      <c r="AB4" s="139" t="s">
        <v>12</v>
      </c>
      <c r="AC4" s="140" t="s">
        <v>13</v>
      </c>
      <c r="AD4" s="141" t="s">
        <v>14</v>
      </c>
      <c r="AE4" s="142" t="s">
        <v>15</v>
      </c>
      <c r="AF4" s="137"/>
      <c r="AG4" s="143"/>
      <c r="AH4" s="137"/>
      <c r="AI4" s="144"/>
      <c r="AJ4" s="145"/>
      <c r="AK4" s="142"/>
      <c r="AL4" s="146" t="s">
        <v>16</v>
      </c>
      <c r="AM4" s="146"/>
      <c r="AN4" s="147" t="s">
        <v>17</v>
      </c>
      <c r="AO4" s="147" t="s">
        <v>18</v>
      </c>
      <c r="AP4" s="147" t="s">
        <v>19</v>
      </c>
      <c r="AQ4" s="148" t="s">
        <v>20</v>
      </c>
      <c r="AR4" s="148" t="s">
        <v>21</v>
      </c>
      <c r="AS4" s="149" t="s">
        <v>22</v>
      </c>
      <c r="AT4" s="150" t="s">
        <v>23</v>
      </c>
      <c r="AU4" s="132" t="s">
        <v>445</v>
      </c>
    </row>
    <row r="5" s="75" customFormat="1" ht="17" customHeight="1" spans="1:256">
      <c r="A5" s="130"/>
      <c r="B5" s="131"/>
      <c r="C5" s="132"/>
      <c r="D5" s="130"/>
      <c r="E5" s="151" t="s">
        <v>25</v>
      </c>
      <c r="F5" s="151" t="s">
        <v>26</v>
      </c>
      <c r="G5" s="132" t="s">
        <v>27</v>
      </c>
      <c r="H5" s="152" t="s">
        <v>28</v>
      </c>
      <c r="I5" s="152" t="s">
        <v>29</v>
      </c>
      <c r="J5" s="143" t="s">
        <v>30</v>
      </c>
      <c r="K5" s="137" t="s">
        <v>31</v>
      </c>
      <c r="L5" s="137" t="s">
        <v>32</v>
      </c>
      <c r="M5" s="130" t="s">
        <v>33</v>
      </c>
      <c r="N5" s="130" t="s">
        <v>34</v>
      </c>
      <c r="O5" s="130" t="s">
        <v>35</v>
      </c>
      <c r="P5" s="130" t="s">
        <v>36</v>
      </c>
      <c r="Q5" s="130" t="s">
        <v>37</v>
      </c>
      <c r="R5" s="130" t="s">
        <v>38</v>
      </c>
      <c r="S5" s="130" t="s">
        <v>39</v>
      </c>
      <c r="T5" s="130" t="s">
        <v>40</v>
      </c>
      <c r="U5" s="136" t="s">
        <v>41</v>
      </c>
      <c r="V5" s="136"/>
      <c r="W5" s="136"/>
      <c r="X5" s="136" t="s">
        <v>42</v>
      </c>
      <c r="Y5" s="130"/>
      <c r="Z5" s="137"/>
      <c r="AA5" s="138"/>
      <c r="AB5" s="139"/>
      <c r="AC5" s="140"/>
      <c r="AD5" s="141"/>
      <c r="AE5" s="153" t="s">
        <v>43</v>
      </c>
      <c r="AF5" s="137" t="s">
        <v>44</v>
      </c>
      <c r="AG5" s="143" t="s">
        <v>45</v>
      </c>
      <c r="AH5" s="137" t="s">
        <v>46</v>
      </c>
      <c r="AI5" s="144" t="s">
        <v>47</v>
      </c>
      <c r="AJ5" s="145" t="s">
        <v>48</v>
      </c>
      <c r="AK5" s="153" t="s">
        <v>446</v>
      </c>
      <c r="AL5" s="147" t="s">
        <v>50</v>
      </c>
      <c r="AM5" s="147" t="s">
        <v>51</v>
      </c>
      <c r="AN5" s="147"/>
      <c r="AO5" s="147"/>
      <c r="AP5" s="147"/>
      <c r="AQ5" s="148"/>
      <c r="AR5" s="148"/>
      <c r="AS5" s="149"/>
      <c r="AT5" s="150"/>
      <c r="AU5" s="132"/>
    </row>
    <row r="6" s="76" customFormat="1" ht="36" customHeight="1" spans="1:256">
      <c r="A6" s="130"/>
      <c r="B6" s="131"/>
      <c r="C6" s="132"/>
      <c r="D6" s="130"/>
      <c r="E6" s="154"/>
      <c r="F6" s="154"/>
      <c r="G6" s="134"/>
      <c r="H6" s="152"/>
      <c r="I6" s="133"/>
      <c r="J6" s="135"/>
      <c r="K6" s="136"/>
      <c r="L6" s="136"/>
      <c r="M6" s="130"/>
      <c r="N6" s="130"/>
      <c r="O6" s="130"/>
      <c r="P6" s="130"/>
      <c r="Q6" s="130"/>
      <c r="R6" s="130"/>
      <c r="S6" s="130"/>
      <c r="T6" s="130"/>
      <c r="U6" s="155" t="s">
        <v>52</v>
      </c>
      <c r="V6" s="155" t="s">
        <v>53</v>
      </c>
      <c r="W6" s="155" t="s">
        <v>54</v>
      </c>
      <c r="X6" s="155" t="s">
        <v>382</v>
      </c>
      <c r="Y6" s="130"/>
      <c r="Z6" s="137"/>
      <c r="AA6" s="138"/>
      <c r="AB6" s="139"/>
      <c r="AC6" s="140"/>
      <c r="AD6" s="141"/>
      <c r="AE6" s="156"/>
      <c r="AF6" s="137"/>
      <c r="AG6" s="143"/>
      <c r="AH6" s="137"/>
      <c r="AI6" s="144"/>
      <c r="AJ6" s="145"/>
      <c r="AK6" s="157"/>
      <c r="AL6" s="147"/>
      <c r="AM6" s="147"/>
      <c r="AN6" s="147"/>
      <c r="AO6" s="147"/>
      <c r="AP6" s="147"/>
      <c r="AQ6" s="148"/>
      <c r="AR6" s="148"/>
      <c r="AS6" s="149"/>
      <c r="AT6" s="150"/>
      <c r="AU6" s="132"/>
    </row>
    <row r="7" s="77" customFormat="1" ht="15" customHeight="1" spans="1:256">
      <c r="A7" s="136">
        <v>1</v>
      </c>
      <c r="B7" s="158">
        <v>2</v>
      </c>
      <c r="C7" s="158">
        <v>3</v>
      </c>
      <c r="D7" s="159">
        <v>4</v>
      </c>
      <c r="E7" s="160">
        <v>5</v>
      </c>
      <c r="F7" s="160">
        <v>6</v>
      </c>
      <c r="G7" s="158">
        <v>7</v>
      </c>
      <c r="H7" s="160">
        <v>8</v>
      </c>
      <c r="I7" s="160">
        <v>9</v>
      </c>
      <c r="J7" s="135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  <c r="T7" s="159">
        <v>20</v>
      </c>
      <c r="U7" s="159">
        <v>21</v>
      </c>
      <c r="V7" s="159">
        <v>22</v>
      </c>
      <c r="W7" s="159">
        <v>23</v>
      </c>
      <c r="X7" s="159">
        <v>24</v>
      </c>
      <c r="Y7" s="159">
        <v>25</v>
      </c>
      <c r="Z7" s="159">
        <v>26</v>
      </c>
      <c r="AA7" s="161">
        <v>27</v>
      </c>
      <c r="AB7" s="159">
        <v>28</v>
      </c>
      <c r="AC7" s="159">
        <v>29</v>
      </c>
      <c r="AD7" s="159">
        <v>30</v>
      </c>
      <c r="AE7" s="146">
        <v>31</v>
      </c>
      <c r="AF7" s="146">
        <v>32</v>
      </c>
      <c r="AG7" s="135">
        <v>33</v>
      </c>
      <c r="AH7" s="146">
        <v>34</v>
      </c>
      <c r="AI7" s="158">
        <v>35</v>
      </c>
      <c r="AJ7" s="162">
        <v>36</v>
      </c>
      <c r="AK7" s="146">
        <v>37</v>
      </c>
      <c r="AL7" s="146">
        <v>38</v>
      </c>
      <c r="AM7" s="146">
        <v>39</v>
      </c>
      <c r="AN7" s="146">
        <v>40</v>
      </c>
      <c r="AO7" s="146">
        <v>41</v>
      </c>
      <c r="AP7" s="146">
        <v>42</v>
      </c>
      <c r="AQ7" s="146">
        <v>43</v>
      </c>
      <c r="AR7" s="162">
        <v>44</v>
      </c>
      <c r="AS7" s="163" t="s">
        <v>383</v>
      </c>
      <c r="AT7" s="164">
        <v>46</v>
      </c>
      <c r="AU7" s="54">
        <v>47</v>
      </c>
      <c r="AV7" s="76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165"/>
      <c r="IN7" s="165"/>
      <c r="IO7" s="165"/>
      <c r="IP7" s="165"/>
      <c r="IQ7" s="165"/>
      <c r="IR7" s="165"/>
      <c r="IS7" s="165"/>
      <c r="IT7" s="165"/>
      <c r="IU7" s="165"/>
      <c r="IV7" s="165"/>
    </row>
    <row r="8" s="78" customFormat="1" ht="15" spans="1:256">
      <c r="A8" s="166">
        <v>1</v>
      </c>
      <c r="B8" s="158" t="s">
        <v>56</v>
      </c>
      <c r="C8" s="158">
        <v>20260227</v>
      </c>
      <c r="D8" s="167" t="s">
        <v>447</v>
      </c>
      <c r="E8" s="160" t="s">
        <v>448</v>
      </c>
      <c r="F8" s="160" t="s">
        <v>449</v>
      </c>
      <c r="G8" s="158" t="s">
        <v>176</v>
      </c>
      <c r="H8" s="168" t="s">
        <v>450</v>
      </c>
      <c r="I8" s="168" t="s">
        <v>83</v>
      </c>
      <c r="J8" s="169">
        <v>5.7</v>
      </c>
      <c r="K8" s="167">
        <v>50.2</v>
      </c>
      <c r="L8" s="167">
        <v>40.7</v>
      </c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67">
        <v>50.1</v>
      </c>
      <c r="AA8" s="171">
        <f t="shared" ref="AA8:AA43" si="0">(K8-Z8)/K8*100</f>
        <v>0.199203187250999</v>
      </c>
      <c r="AB8" s="172">
        <v>90.9</v>
      </c>
      <c r="AC8" s="173">
        <f>(AB8-Z8)*VLOOKUP(AE8,[1]公斤水的体积!A:B,2,)</f>
        <v>40.856304</v>
      </c>
      <c r="AD8" s="174">
        <f t="shared" ref="AD8:AD43" si="1">(AC8-L8)/L8*100</f>
        <v>0.384039312039309</v>
      </c>
      <c r="AE8" s="175">
        <v>18</v>
      </c>
      <c r="AF8" s="176"/>
      <c r="AG8" s="177"/>
      <c r="AH8" s="178">
        <v>1.5</v>
      </c>
      <c r="AI8" s="179">
        <v>155.5</v>
      </c>
      <c r="AJ8" s="180">
        <f t="shared" ref="AJ8:AJ43" si="2">AH8/AI8*100</f>
        <v>0.964630225080386</v>
      </c>
      <c r="AK8" s="181" t="s">
        <v>69</v>
      </c>
      <c r="AL8" s="181" t="s">
        <v>69</v>
      </c>
      <c r="AM8" s="181" t="s">
        <v>69</v>
      </c>
      <c r="AN8" s="181" t="s">
        <v>69</v>
      </c>
      <c r="AO8" s="181" t="s">
        <v>69</v>
      </c>
      <c r="AP8" s="181" t="s">
        <v>69</v>
      </c>
      <c r="AQ8" s="181" t="s">
        <v>69</v>
      </c>
      <c r="AR8" s="180" t="str">
        <f t="shared" ref="AR8:AR43" si="3">IF(AND(AD8&lt;10,AD8&gt;=-1.5,AA8&lt;5,AA8&gt;-1,AJ8&lt;6,AJ8&gt;=0),"合格","不合格")</f>
        <v>合格</v>
      </c>
      <c r="AS8" s="182" t="s">
        <v>70</v>
      </c>
      <c r="AT8" s="158">
        <v>20260227</v>
      </c>
      <c r="AU8" s="54">
        <v>15</v>
      </c>
      <c r="AV8" s="97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</row>
    <row r="9" s="78" customFormat="1" ht="15" spans="1:256">
      <c r="A9" s="166">
        <v>2</v>
      </c>
      <c r="B9" s="158" t="s">
        <v>56</v>
      </c>
      <c r="C9" s="158">
        <v>20260227</v>
      </c>
      <c r="D9" s="167" t="s">
        <v>447</v>
      </c>
      <c r="E9" s="160" t="s">
        <v>451</v>
      </c>
      <c r="F9" s="160" t="s">
        <v>452</v>
      </c>
      <c r="G9" s="158" t="s">
        <v>176</v>
      </c>
      <c r="H9" s="168" t="s">
        <v>328</v>
      </c>
      <c r="I9" s="168" t="s">
        <v>285</v>
      </c>
      <c r="J9" s="169">
        <v>5.7</v>
      </c>
      <c r="K9" s="167">
        <v>48.8</v>
      </c>
      <c r="L9" s="167">
        <v>40.3</v>
      </c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67">
        <v>48.7</v>
      </c>
      <c r="AA9" s="171">
        <f t="shared" si="0"/>
        <v>0.204918032786874</v>
      </c>
      <c r="AB9" s="172">
        <v>89.1</v>
      </c>
      <c r="AC9" s="173">
        <f>(AB9-Z9)*VLOOKUP(AE9,[1]公斤水的体积!A:B,2,)</f>
        <v>40.455752</v>
      </c>
      <c r="AD9" s="174">
        <f t="shared" si="1"/>
        <v>0.386481389578145</v>
      </c>
      <c r="AE9" s="175">
        <v>18</v>
      </c>
      <c r="AF9" s="176"/>
      <c r="AG9" s="177"/>
      <c r="AH9" s="178">
        <v>4.1</v>
      </c>
      <c r="AI9" s="179">
        <v>160.4</v>
      </c>
      <c r="AJ9" s="180">
        <f t="shared" si="2"/>
        <v>2.55610972568579</v>
      </c>
      <c r="AK9" s="181" t="s">
        <v>69</v>
      </c>
      <c r="AL9" s="181" t="s">
        <v>69</v>
      </c>
      <c r="AM9" s="181" t="s">
        <v>69</v>
      </c>
      <c r="AN9" s="181" t="s">
        <v>69</v>
      </c>
      <c r="AO9" s="181" t="s">
        <v>69</v>
      </c>
      <c r="AP9" s="181" t="s">
        <v>69</v>
      </c>
      <c r="AQ9" s="181" t="s">
        <v>69</v>
      </c>
      <c r="AR9" s="180" t="str">
        <f t="shared" si="3"/>
        <v>合格</v>
      </c>
      <c r="AS9" s="182" t="s">
        <v>70</v>
      </c>
      <c r="AT9" s="158">
        <v>20260227</v>
      </c>
      <c r="AU9" s="54">
        <v>15</v>
      </c>
      <c r="AV9" s="97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</row>
    <row r="10" s="78" customFormat="1" ht="15" spans="1:256">
      <c r="A10" s="166">
        <v>3</v>
      </c>
      <c r="B10" s="158" t="s">
        <v>56</v>
      </c>
      <c r="C10" s="158">
        <v>20260227</v>
      </c>
      <c r="D10" s="167" t="s">
        <v>447</v>
      </c>
      <c r="E10" s="160" t="s">
        <v>453</v>
      </c>
      <c r="F10" s="160" t="s">
        <v>454</v>
      </c>
      <c r="G10" s="158" t="s">
        <v>119</v>
      </c>
      <c r="H10" s="168" t="s">
        <v>63</v>
      </c>
      <c r="I10" s="168"/>
      <c r="J10" s="183">
        <v>5</v>
      </c>
      <c r="K10" s="167">
        <v>42.7</v>
      </c>
      <c r="L10" s="167">
        <v>40</v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67">
        <v>42.6</v>
      </c>
      <c r="AA10" s="171">
        <f t="shared" si="0"/>
        <v>0.234192037470729</v>
      </c>
      <c r="AB10" s="172">
        <v>82.7</v>
      </c>
      <c r="AC10" s="173">
        <f>(AB10-Z10)*VLOOKUP(AE10,[1]公斤水的体积!A:B,2,)</f>
        <v>40.155338</v>
      </c>
      <c r="AD10" s="174">
        <f t="shared" si="1"/>
        <v>0.388345000000001</v>
      </c>
      <c r="AE10" s="175">
        <v>18</v>
      </c>
      <c r="AF10" s="176"/>
      <c r="AG10" s="177"/>
      <c r="AH10" s="178">
        <v>3.1</v>
      </c>
      <c r="AI10" s="179">
        <v>174.5</v>
      </c>
      <c r="AJ10" s="180">
        <f t="shared" si="2"/>
        <v>1.77650429799427</v>
      </c>
      <c r="AK10" s="181" t="s">
        <v>69</v>
      </c>
      <c r="AL10" s="181" t="s">
        <v>69</v>
      </c>
      <c r="AM10" s="181" t="s">
        <v>69</v>
      </c>
      <c r="AN10" s="181" t="s">
        <v>69</v>
      </c>
      <c r="AO10" s="181" t="s">
        <v>69</v>
      </c>
      <c r="AP10" s="181" t="s">
        <v>69</v>
      </c>
      <c r="AQ10" s="181" t="s">
        <v>69</v>
      </c>
      <c r="AR10" s="180" t="str">
        <f t="shared" si="3"/>
        <v>合格</v>
      </c>
      <c r="AS10" s="182" t="s">
        <v>70</v>
      </c>
      <c r="AT10" s="158">
        <v>20260227</v>
      </c>
      <c r="AU10" s="54">
        <v>15</v>
      </c>
      <c r="AV10" s="97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</row>
    <row r="11" s="78" customFormat="1" ht="15" spans="1:256">
      <c r="A11" s="166">
        <v>4</v>
      </c>
      <c r="B11" s="158" t="s">
        <v>56</v>
      </c>
      <c r="C11" s="158">
        <v>20260227</v>
      </c>
      <c r="D11" s="167" t="s">
        <v>447</v>
      </c>
      <c r="E11" s="160" t="s">
        <v>455</v>
      </c>
      <c r="F11" s="160" t="s">
        <v>456</v>
      </c>
      <c r="G11" s="158" t="s">
        <v>119</v>
      </c>
      <c r="H11" s="168" t="s">
        <v>63</v>
      </c>
      <c r="I11" s="168"/>
      <c r="J11" s="183">
        <v>5</v>
      </c>
      <c r="K11" s="167">
        <v>43</v>
      </c>
      <c r="L11" s="167">
        <v>40</v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67">
        <v>42.9</v>
      </c>
      <c r="AA11" s="171">
        <f t="shared" si="0"/>
        <v>0.232558139534887</v>
      </c>
      <c r="AB11" s="172">
        <v>83</v>
      </c>
      <c r="AC11" s="173">
        <f>(AB11-Z11)*VLOOKUP(AE11,[1]公斤水的体积!A:B,2,)</f>
        <v>40.155338</v>
      </c>
      <c r="AD11" s="174">
        <f t="shared" si="1"/>
        <v>0.388345000000001</v>
      </c>
      <c r="AE11" s="175">
        <v>18</v>
      </c>
      <c r="AF11" s="176"/>
      <c r="AG11" s="177"/>
      <c r="AH11" s="178">
        <v>3.7</v>
      </c>
      <c r="AI11" s="179">
        <v>172.5</v>
      </c>
      <c r="AJ11" s="180">
        <f t="shared" si="2"/>
        <v>2.14492753623188</v>
      </c>
      <c r="AK11" s="181" t="s">
        <v>69</v>
      </c>
      <c r="AL11" s="181" t="s">
        <v>69</v>
      </c>
      <c r="AM11" s="181" t="s">
        <v>69</v>
      </c>
      <c r="AN11" s="181" t="s">
        <v>69</v>
      </c>
      <c r="AO11" s="181" t="s">
        <v>69</v>
      </c>
      <c r="AP11" s="181" t="s">
        <v>69</v>
      </c>
      <c r="AQ11" s="181" t="s">
        <v>69</v>
      </c>
      <c r="AR11" s="180" t="str">
        <f t="shared" si="3"/>
        <v>合格</v>
      </c>
      <c r="AS11" s="182" t="s">
        <v>70</v>
      </c>
      <c r="AT11" s="158">
        <v>20260227</v>
      </c>
      <c r="AU11" s="54">
        <v>15</v>
      </c>
      <c r="AV11" s="97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</row>
    <row r="12" s="78" customFormat="1" ht="15" spans="1:256">
      <c r="A12" s="166">
        <v>5</v>
      </c>
      <c r="B12" s="158" t="s">
        <v>56</v>
      </c>
      <c r="C12" s="158">
        <v>20260227</v>
      </c>
      <c r="D12" s="167" t="s">
        <v>447</v>
      </c>
      <c r="E12" s="160" t="s">
        <v>457</v>
      </c>
      <c r="F12" s="160" t="s">
        <v>458</v>
      </c>
      <c r="G12" s="158" t="s">
        <v>459</v>
      </c>
      <c r="H12" s="168" t="s">
        <v>63</v>
      </c>
      <c r="I12" s="168"/>
      <c r="J12" s="183">
        <v>5</v>
      </c>
      <c r="K12" s="167">
        <v>43.4</v>
      </c>
      <c r="L12" s="167">
        <v>40</v>
      </c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67">
        <v>43.3</v>
      </c>
      <c r="AA12" s="171">
        <f t="shared" si="0"/>
        <v>0.230414746543782</v>
      </c>
      <c r="AB12" s="172">
        <v>83.4</v>
      </c>
      <c r="AC12" s="173">
        <f>(AB12-Z12)*VLOOKUP(AE12,[1]公斤水的体积!A:B,2,)</f>
        <v>40.155338</v>
      </c>
      <c r="AD12" s="174">
        <f t="shared" si="1"/>
        <v>0.388345000000019</v>
      </c>
      <c r="AE12" s="175">
        <v>18</v>
      </c>
      <c r="AF12" s="176"/>
      <c r="AG12" s="177"/>
      <c r="AH12" s="178">
        <v>4.6</v>
      </c>
      <c r="AI12" s="179">
        <v>177.2</v>
      </c>
      <c r="AJ12" s="180">
        <f t="shared" si="2"/>
        <v>2.59593679458239</v>
      </c>
      <c r="AK12" s="181" t="s">
        <v>69</v>
      </c>
      <c r="AL12" s="181" t="s">
        <v>69</v>
      </c>
      <c r="AM12" s="181" t="s">
        <v>69</v>
      </c>
      <c r="AN12" s="181" t="s">
        <v>69</v>
      </c>
      <c r="AO12" s="181" t="s">
        <v>69</v>
      </c>
      <c r="AP12" s="181" t="s">
        <v>69</v>
      </c>
      <c r="AQ12" s="181" t="s">
        <v>69</v>
      </c>
      <c r="AR12" s="180" t="str">
        <f t="shared" si="3"/>
        <v>合格</v>
      </c>
      <c r="AS12" s="182" t="s">
        <v>70</v>
      </c>
      <c r="AT12" s="158">
        <v>20260227</v>
      </c>
      <c r="AU12" s="54">
        <v>15</v>
      </c>
      <c r="AV12" s="97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</row>
    <row r="13" s="78" customFormat="1" ht="15" spans="1:256">
      <c r="A13" s="166">
        <v>6</v>
      </c>
      <c r="B13" s="158" t="s">
        <v>56</v>
      </c>
      <c r="C13" s="158">
        <v>20260227</v>
      </c>
      <c r="D13" s="167" t="s">
        <v>447</v>
      </c>
      <c r="E13" s="160" t="s">
        <v>460</v>
      </c>
      <c r="F13" s="160" t="s">
        <v>461</v>
      </c>
      <c r="G13" s="158" t="s">
        <v>119</v>
      </c>
      <c r="H13" s="168" t="s">
        <v>63</v>
      </c>
      <c r="I13" s="168"/>
      <c r="J13" s="183">
        <v>5</v>
      </c>
      <c r="K13" s="167">
        <v>42.7</v>
      </c>
      <c r="L13" s="167">
        <v>40</v>
      </c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67">
        <v>42.6</v>
      </c>
      <c r="AA13" s="171">
        <f t="shared" si="0"/>
        <v>0.234192037470729</v>
      </c>
      <c r="AB13" s="172">
        <v>82.7</v>
      </c>
      <c r="AC13" s="173">
        <f>(AB13-Z13)*VLOOKUP(AE13,[1]公斤水的体积!A:B,2,)</f>
        <v>40.155338</v>
      </c>
      <c r="AD13" s="174">
        <f t="shared" si="1"/>
        <v>0.388345000000001</v>
      </c>
      <c r="AE13" s="175">
        <v>18</v>
      </c>
      <c r="AF13" s="176"/>
      <c r="AG13" s="177"/>
      <c r="AH13" s="178">
        <v>3.3</v>
      </c>
      <c r="AI13" s="179">
        <v>173.8</v>
      </c>
      <c r="AJ13" s="180">
        <f t="shared" si="2"/>
        <v>1.89873417721519</v>
      </c>
      <c r="AK13" s="181" t="s">
        <v>69</v>
      </c>
      <c r="AL13" s="181" t="s">
        <v>69</v>
      </c>
      <c r="AM13" s="181" t="s">
        <v>69</v>
      </c>
      <c r="AN13" s="181" t="s">
        <v>69</v>
      </c>
      <c r="AO13" s="181" t="s">
        <v>69</v>
      </c>
      <c r="AP13" s="181" t="s">
        <v>69</v>
      </c>
      <c r="AQ13" s="181" t="s">
        <v>69</v>
      </c>
      <c r="AR13" s="180" t="str">
        <f t="shared" si="3"/>
        <v>合格</v>
      </c>
      <c r="AS13" s="182" t="s">
        <v>70</v>
      </c>
      <c r="AT13" s="158">
        <v>20260227</v>
      </c>
      <c r="AU13" s="54">
        <v>15</v>
      </c>
      <c r="AV13" s="97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</row>
    <row r="14" s="78" customFormat="1" ht="15" spans="1:256">
      <c r="A14" s="166">
        <v>7</v>
      </c>
      <c r="B14" s="158" t="s">
        <v>56</v>
      </c>
      <c r="C14" s="158">
        <v>20260227</v>
      </c>
      <c r="D14" s="167" t="s">
        <v>447</v>
      </c>
      <c r="E14" s="160" t="s">
        <v>462</v>
      </c>
      <c r="F14" s="160" t="s">
        <v>463</v>
      </c>
      <c r="G14" s="158" t="s">
        <v>119</v>
      </c>
      <c r="H14" s="168" t="s">
        <v>296</v>
      </c>
      <c r="I14" s="168" t="s">
        <v>197</v>
      </c>
      <c r="J14" s="169">
        <v>5.7</v>
      </c>
      <c r="K14" s="167">
        <v>47.2</v>
      </c>
      <c r="L14" s="167">
        <v>40.3</v>
      </c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67">
        <v>47.1</v>
      </c>
      <c r="AA14" s="171">
        <f t="shared" si="0"/>
        <v>0.211864406779664</v>
      </c>
      <c r="AB14" s="172">
        <v>87.5</v>
      </c>
      <c r="AC14" s="173">
        <f>(AB14-Z14)*VLOOKUP(AE14,[1]公斤水的体积!A:B,2,)</f>
        <v>40.455752</v>
      </c>
      <c r="AD14" s="174">
        <f t="shared" si="1"/>
        <v>0.386481389578163</v>
      </c>
      <c r="AE14" s="175">
        <v>18</v>
      </c>
      <c r="AF14" s="176"/>
      <c r="AG14" s="177"/>
      <c r="AH14" s="178">
        <v>2.1</v>
      </c>
      <c r="AI14" s="179">
        <v>154.7</v>
      </c>
      <c r="AJ14" s="180">
        <f t="shared" si="2"/>
        <v>1.35746606334842</v>
      </c>
      <c r="AK14" s="181" t="s">
        <v>69</v>
      </c>
      <c r="AL14" s="181" t="s">
        <v>69</v>
      </c>
      <c r="AM14" s="181" t="s">
        <v>69</v>
      </c>
      <c r="AN14" s="181" t="s">
        <v>69</v>
      </c>
      <c r="AO14" s="181" t="s">
        <v>69</v>
      </c>
      <c r="AP14" s="181" t="s">
        <v>69</v>
      </c>
      <c r="AQ14" s="181" t="s">
        <v>69</v>
      </c>
      <c r="AR14" s="180" t="str">
        <f t="shared" si="3"/>
        <v>合格</v>
      </c>
      <c r="AS14" s="182" t="s">
        <v>70</v>
      </c>
      <c r="AT14" s="158">
        <v>20260227</v>
      </c>
      <c r="AU14" s="54">
        <v>15</v>
      </c>
      <c r="AV14" s="97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</row>
    <row r="15" s="78" customFormat="1" ht="15" spans="1:256">
      <c r="A15" s="166">
        <v>8</v>
      </c>
      <c r="B15" s="158" t="s">
        <v>56</v>
      </c>
      <c r="C15" s="158">
        <v>20260227</v>
      </c>
      <c r="D15" s="167" t="s">
        <v>447</v>
      </c>
      <c r="E15" s="160" t="s">
        <v>464</v>
      </c>
      <c r="F15" s="160" t="s">
        <v>465</v>
      </c>
      <c r="G15" s="158" t="s">
        <v>241</v>
      </c>
      <c r="H15" s="168" t="s">
        <v>466</v>
      </c>
      <c r="I15" s="168"/>
      <c r="J15" s="184">
        <v>5</v>
      </c>
      <c r="K15" s="167">
        <v>45.8</v>
      </c>
      <c r="L15" s="167">
        <v>40</v>
      </c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67">
        <v>45.7</v>
      </c>
      <c r="AA15" s="171">
        <f t="shared" si="0"/>
        <v>0.218340611353699</v>
      </c>
      <c r="AB15" s="172">
        <v>85.8</v>
      </c>
      <c r="AC15" s="173">
        <f>(AB15-Z15)*VLOOKUP(AE15,[1]公斤水的体积!A:B,2,)</f>
        <v>40.155338</v>
      </c>
      <c r="AD15" s="174">
        <f t="shared" si="1"/>
        <v>0.388344999999983</v>
      </c>
      <c r="AE15" s="175">
        <v>18</v>
      </c>
      <c r="AF15" s="176"/>
      <c r="AG15" s="177"/>
      <c r="AH15" s="178">
        <v>2.1</v>
      </c>
      <c r="AI15" s="179">
        <v>156.8</v>
      </c>
      <c r="AJ15" s="180">
        <f t="shared" si="2"/>
        <v>1.33928571428571</v>
      </c>
      <c r="AK15" s="181" t="s">
        <v>69</v>
      </c>
      <c r="AL15" s="181" t="s">
        <v>69</v>
      </c>
      <c r="AM15" s="181" t="s">
        <v>69</v>
      </c>
      <c r="AN15" s="181" t="s">
        <v>69</v>
      </c>
      <c r="AO15" s="181" t="s">
        <v>69</v>
      </c>
      <c r="AP15" s="181" t="s">
        <v>69</v>
      </c>
      <c r="AQ15" s="181" t="s">
        <v>69</v>
      </c>
      <c r="AR15" s="180" t="str">
        <f t="shared" si="3"/>
        <v>合格</v>
      </c>
      <c r="AS15" s="182" t="s">
        <v>70</v>
      </c>
      <c r="AT15" s="158">
        <v>20260227</v>
      </c>
      <c r="AU15" s="54">
        <v>15</v>
      </c>
      <c r="AV15" s="97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</row>
    <row r="16" s="78" customFormat="1" ht="15" spans="1:256">
      <c r="A16" s="166">
        <v>9</v>
      </c>
      <c r="B16" s="158" t="s">
        <v>56</v>
      </c>
      <c r="C16" s="158">
        <v>20260227</v>
      </c>
      <c r="D16" s="167" t="s">
        <v>447</v>
      </c>
      <c r="E16" s="160" t="s">
        <v>467</v>
      </c>
      <c r="F16" s="160" t="s">
        <v>468</v>
      </c>
      <c r="G16" s="158" t="s">
        <v>176</v>
      </c>
      <c r="H16" s="168" t="s">
        <v>469</v>
      </c>
      <c r="I16" s="168" t="s">
        <v>316</v>
      </c>
      <c r="J16" s="169">
        <v>5.7</v>
      </c>
      <c r="K16" s="167">
        <v>46.2</v>
      </c>
      <c r="L16" s="167">
        <v>40.6</v>
      </c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67">
        <v>46.1</v>
      </c>
      <c r="AA16" s="171">
        <f t="shared" si="0"/>
        <v>0.21645021645022</v>
      </c>
      <c r="AB16" s="172">
        <v>86.8</v>
      </c>
      <c r="AC16" s="173">
        <f>(AB16-Z16)*VLOOKUP(AE16,[1]公斤水的体积!A:B,2,)</f>
        <v>40.756166</v>
      </c>
      <c r="AD16" s="174">
        <f t="shared" si="1"/>
        <v>0.384645320197024</v>
      </c>
      <c r="AE16" s="175">
        <v>18</v>
      </c>
      <c r="AF16" s="176"/>
      <c r="AG16" s="177"/>
      <c r="AH16" s="178">
        <v>2.1</v>
      </c>
      <c r="AI16" s="179">
        <v>151.6</v>
      </c>
      <c r="AJ16" s="180">
        <f t="shared" si="2"/>
        <v>1.38522427440633</v>
      </c>
      <c r="AK16" s="181" t="s">
        <v>69</v>
      </c>
      <c r="AL16" s="181" t="s">
        <v>69</v>
      </c>
      <c r="AM16" s="181" t="s">
        <v>69</v>
      </c>
      <c r="AN16" s="181" t="s">
        <v>69</v>
      </c>
      <c r="AO16" s="181" t="s">
        <v>69</v>
      </c>
      <c r="AP16" s="181" t="s">
        <v>69</v>
      </c>
      <c r="AQ16" s="181" t="s">
        <v>69</v>
      </c>
      <c r="AR16" s="180" t="str">
        <f t="shared" si="3"/>
        <v>合格</v>
      </c>
      <c r="AS16" s="182" t="s">
        <v>70</v>
      </c>
      <c r="AT16" s="158">
        <v>20260227</v>
      </c>
      <c r="AU16" s="54">
        <v>15</v>
      </c>
      <c r="AV16" s="97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</row>
    <row r="17" s="78" customFormat="1" ht="15" spans="1:246">
      <c r="A17" s="166">
        <v>10</v>
      </c>
      <c r="B17" s="158" t="s">
        <v>56</v>
      </c>
      <c r="C17" s="158">
        <v>20260227</v>
      </c>
      <c r="D17" s="167" t="s">
        <v>447</v>
      </c>
      <c r="E17" s="160" t="s">
        <v>470</v>
      </c>
      <c r="F17" s="160" t="s">
        <v>471</v>
      </c>
      <c r="G17" s="158" t="s">
        <v>119</v>
      </c>
      <c r="H17" s="168" t="s">
        <v>472</v>
      </c>
      <c r="I17" s="168" t="s">
        <v>473</v>
      </c>
      <c r="J17" s="169">
        <v>5.7</v>
      </c>
      <c r="K17" s="167">
        <v>42.8</v>
      </c>
      <c r="L17" s="167">
        <v>40.4</v>
      </c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67">
        <v>42.7</v>
      </c>
      <c r="AA17" s="171">
        <f t="shared" si="0"/>
        <v>0.233644859813071</v>
      </c>
      <c r="AB17" s="172">
        <v>83.2</v>
      </c>
      <c r="AC17" s="173">
        <f>(AB17-Z17)*VLOOKUP(AE17,[1]公斤水的体积!A:B,2,)</f>
        <v>40.55589</v>
      </c>
      <c r="AD17" s="174">
        <f t="shared" si="1"/>
        <v>0.385866336633662</v>
      </c>
      <c r="AE17" s="175">
        <v>18</v>
      </c>
      <c r="AF17" s="176"/>
      <c r="AG17" s="177"/>
      <c r="AH17" s="178">
        <v>1.2</v>
      </c>
      <c r="AI17" s="179">
        <v>134.3</v>
      </c>
      <c r="AJ17" s="180">
        <f t="shared" si="2"/>
        <v>0.893521965748325</v>
      </c>
      <c r="AK17" s="181" t="s">
        <v>69</v>
      </c>
      <c r="AL17" s="181" t="s">
        <v>69</v>
      </c>
      <c r="AM17" s="181" t="s">
        <v>69</v>
      </c>
      <c r="AN17" s="181" t="s">
        <v>69</v>
      </c>
      <c r="AO17" s="181" t="s">
        <v>69</v>
      </c>
      <c r="AP17" s="181" t="s">
        <v>69</v>
      </c>
      <c r="AQ17" s="181" t="s">
        <v>69</v>
      </c>
      <c r="AR17" s="180" t="str">
        <f t="shared" si="3"/>
        <v>合格</v>
      </c>
      <c r="AS17" s="182" t="s">
        <v>70</v>
      </c>
      <c r="AT17" s="158">
        <v>20260227</v>
      </c>
      <c r="AU17" s="54">
        <v>15</v>
      </c>
      <c r="AV17" s="97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</row>
    <row r="18" s="78" customFormat="1" ht="15" spans="1:246">
      <c r="A18" s="166">
        <v>11</v>
      </c>
      <c r="B18" s="158" t="s">
        <v>56</v>
      </c>
      <c r="C18" s="158">
        <v>20260227</v>
      </c>
      <c r="D18" s="167" t="s">
        <v>447</v>
      </c>
      <c r="E18" s="160" t="s">
        <v>474</v>
      </c>
      <c r="F18" s="160" t="s">
        <v>475</v>
      </c>
      <c r="G18" s="158" t="s">
        <v>176</v>
      </c>
      <c r="H18" s="168" t="s">
        <v>476</v>
      </c>
      <c r="I18" s="168" t="s">
        <v>371</v>
      </c>
      <c r="J18" s="169">
        <v>5.7</v>
      </c>
      <c r="K18" s="167">
        <v>49.8</v>
      </c>
      <c r="L18" s="167">
        <v>40</v>
      </c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67">
        <v>49.7</v>
      </c>
      <c r="AA18" s="171">
        <f t="shared" si="0"/>
        <v>0.200803212851394</v>
      </c>
      <c r="AB18" s="172">
        <v>89.8</v>
      </c>
      <c r="AC18" s="173">
        <f>(AB18-Z18)*VLOOKUP(AE18,[1]公斤水的体积!A:B,2,)</f>
        <v>40.155338</v>
      </c>
      <c r="AD18" s="174">
        <f t="shared" si="1"/>
        <v>0.388344999999983</v>
      </c>
      <c r="AE18" s="175">
        <v>18</v>
      </c>
      <c r="AF18" s="176"/>
      <c r="AG18" s="177"/>
      <c r="AH18" s="178">
        <v>2.3</v>
      </c>
      <c r="AI18" s="179">
        <v>147.9</v>
      </c>
      <c r="AJ18" s="180">
        <f t="shared" si="2"/>
        <v>1.55510480054091</v>
      </c>
      <c r="AK18" s="181" t="s">
        <v>69</v>
      </c>
      <c r="AL18" s="181" t="s">
        <v>69</v>
      </c>
      <c r="AM18" s="181" t="s">
        <v>69</v>
      </c>
      <c r="AN18" s="181" t="s">
        <v>69</v>
      </c>
      <c r="AO18" s="181" t="s">
        <v>69</v>
      </c>
      <c r="AP18" s="181" t="s">
        <v>69</v>
      </c>
      <c r="AQ18" s="181" t="s">
        <v>69</v>
      </c>
      <c r="AR18" s="180" t="str">
        <f t="shared" si="3"/>
        <v>合格</v>
      </c>
      <c r="AS18" s="182" t="s">
        <v>70</v>
      </c>
      <c r="AT18" s="158">
        <v>20260227</v>
      </c>
      <c r="AU18" s="54">
        <v>15</v>
      </c>
      <c r="AV18" s="97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</row>
    <row r="19" s="78" customFormat="1" ht="15" spans="1:246">
      <c r="A19" s="166">
        <v>12</v>
      </c>
      <c r="B19" s="158" t="s">
        <v>56</v>
      </c>
      <c r="C19" s="158">
        <v>20260227</v>
      </c>
      <c r="D19" s="167" t="s">
        <v>447</v>
      </c>
      <c r="E19" s="160" t="s">
        <v>477</v>
      </c>
      <c r="F19" s="160" t="s">
        <v>478</v>
      </c>
      <c r="G19" s="158" t="s">
        <v>61</v>
      </c>
      <c r="H19" s="168" t="s">
        <v>479</v>
      </c>
      <c r="I19" s="168" t="s">
        <v>63</v>
      </c>
      <c r="J19" s="169">
        <v>5.7</v>
      </c>
      <c r="K19" s="167">
        <v>56.6</v>
      </c>
      <c r="L19" s="167">
        <v>40.6</v>
      </c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67">
        <v>56.5</v>
      </c>
      <c r="AA19" s="171">
        <f t="shared" si="0"/>
        <v>0.176678445229684</v>
      </c>
      <c r="AB19" s="172">
        <v>97.2</v>
      </c>
      <c r="AC19" s="173">
        <f>(AB19-Z19)*VLOOKUP(AE19,[1]公斤水的体积!A:B,2,)</f>
        <v>40.756166</v>
      </c>
      <c r="AD19" s="174">
        <f t="shared" si="1"/>
        <v>0.384645320197042</v>
      </c>
      <c r="AE19" s="175">
        <v>18</v>
      </c>
      <c r="AF19" s="176"/>
      <c r="AG19" s="177"/>
      <c r="AH19" s="178">
        <v>2.8</v>
      </c>
      <c r="AI19" s="179">
        <v>126.7</v>
      </c>
      <c r="AJ19" s="180">
        <f t="shared" si="2"/>
        <v>2.20994475138122</v>
      </c>
      <c r="AK19" s="181" t="s">
        <v>69</v>
      </c>
      <c r="AL19" s="181" t="s">
        <v>69</v>
      </c>
      <c r="AM19" s="181" t="s">
        <v>69</v>
      </c>
      <c r="AN19" s="181" t="s">
        <v>69</v>
      </c>
      <c r="AO19" s="181" t="s">
        <v>69</v>
      </c>
      <c r="AP19" s="181" t="s">
        <v>69</v>
      </c>
      <c r="AQ19" s="181" t="s">
        <v>69</v>
      </c>
      <c r="AR19" s="180" t="str">
        <f t="shared" si="3"/>
        <v>合格</v>
      </c>
      <c r="AS19" s="182" t="s">
        <v>70</v>
      </c>
      <c r="AT19" s="158">
        <v>20260227</v>
      </c>
      <c r="AU19" s="54">
        <v>15</v>
      </c>
      <c r="AV19" s="97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</row>
    <row r="20" s="78" customFormat="1" ht="15" spans="1:246">
      <c r="A20" s="166">
        <v>13</v>
      </c>
      <c r="B20" s="158" t="s">
        <v>56</v>
      </c>
      <c r="C20" s="158">
        <v>20260227</v>
      </c>
      <c r="D20" s="167" t="s">
        <v>447</v>
      </c>
      <c r="E20" s="160" t="s">
        <v>480</v>
      </c>
      <c r="F20" s="160" t="s">
        <v>481</v>
      </c>
      <c r="G20" s="158" t="s">
        <v>119</v>
      </c>
      <c r="H20" s="168" t="s">
        <v>482</v>
      </c>
      <c r="I20" s="168"/>
      <c r="J20" s="183">
        <v>5</v>
      </c>
      <c r="K20" s="167">
        <v>45.8</v>
      </c>
      <c r="L20" s="167">
        <v>40</v>
      </c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67">
        <v>45.7</v>
      </c>
      <c r="AA20" s="171">
        <f t="shared" si="0"/>
        <v>0.218340611353699</v>
      </c>
      <c r="AB20" s="172">
        <v>85.8</v>
      </c>
      <c r="AC20" s="173">
        <f>(AB20-Z20)*VLOOKUP(AE20,[1]公斤水的体积!A:B,2,)</f>
        <v>40.155338</v>
      </c>
      <c r="AD20" s="174">
        <f t="shared" si="1"/>
        <v>0.388344999999983</v>
      </c>
      <c r="AE20" s="175">
        <v>18</v>
      </c>
      <c r="AF20" s="176"/>
      <c r="AG20" s="177"/>
      <c r="AH20" s="178">
        <v>2</v>
      </c>
      <c r="AI20" s="179">
        <v>153.1</v>
      </c>
      <c r="AJ20" s="180">
        <f t="shared" si="2"/>
        <v>1.30633572828217</v>
      </c>
      <c r="AK20" s="181" t="s">
        <v>69</v>
      </c>
      <c r="AL20" s="181" t="s">
        <v>69</v>
      </c>
      <c r="AM20" s="181" t="s">
        <v>69</v>
      </c>
      <c r="AN20" s="181" t="s">
        <v>69</v>
      </c>
      <c r="AO20" s="181" t="s">
        <v>69</v>
      </c>
      <c r="AP20" s="181" t="s">
        <v>69</v>
      </c>
      <c r="AQ20" s="181" t="s">
        <v>69</v>
      </c>
      <c r="AR20" s="180" t="str">
        <f t="shared" si="3"/>
        <v>合格</v>
      </c>
      <c r="AS20" s="182" t="s">
        <v>70</v>
      </c>
      <c r="AT20" s="158">
        <v>20260227</v>
      </c>
      <c r="AU20" s="54">
        <v>15</v>
      </c>
      <c r="AV20" s="97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</row>
    <row r="21" s="78" customFormat="1" ht="15" spans="1:246">
      <c r="A21" s="166">
        <v>14</v>
      </c>
      <c r="B21" s="158" t="s">
        <v>56</v>
      </c>
      <c r="C21" s="158">
        <v>20260227</v>
      </c>
      <c r="D21" s="167" t="s">
        <v>447</v>
      </c>
      <c r="E21" s="160" t="s">
        <v>483</v>
      </c>
      <c r="F21" s="160" t="s">
        <v>484</v>
      </c>
      <c r="G21" s="158" t="s">
        <v>119</v>
      </c>
      <c r="H21" s="168" t="s">
        <v>210</v>
      </c>
      <c r="I21" s="168" t="s">
        <v>371</v>
      </c>
      <c r="J21" s="169">
        <v>5.7</v>
      </c>
      <c r="K21" s="167">
        <v>46.9</v>
      </c>
      <c r="L21" s="167">
        <v>40.5</v>
      </c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67">
        <v>46.8</v>
      </c>
      <c r="AA21" s="171">
        <f t="shared" si="0"/>
        <v>0.213219616204694</v>
      </c>
      <c r="AB21" s="172">
        <v>87.4</v>
      </c>
      <c r="AC21" s="173">
        <f>(AB21-Z21)*VLOOKUP(AE21,[1]公斤水的体积!A:B,2,)</f>
        <v>40.656028</v>
      </c>
      <c r="AD21" s="174">
        <f t="shared" si="1"/>
        <v>0.38525432098767</v>
      </c>
      <c r="AE21" s="175">
        <v>18</v>
      </c>
      <c r="AF21" s="176"/>
      <c r="AG21" s="177"/>
      <c r="AH21" s="178">
        <v>1.5</v>
      </c>
      <c r="AI21" s="179">
        <v>151.4</v>
      </c>
      <c r="AJ21" s="180">
        <f t="shared" si="2"/>
        <v>0.990752972258917</v>
      </c>
      <c r="AK21" s="181" t="s">
        <v>69</v>
      </c>
      <c r="AL21" s="181" t="s">
        <v>69</v>
      </c>
      <c r="AM21" s="181" t="s">
        <v>69</v>
      </c>
      <c r="AN21" s="181" t="s">
        <v>69</v>
      </c>
      <c r="AO21" s="181" t="s">
        <v>69</v>
      </c>
      <c r="AP21" s="181" t="s">
        <v>69</v>
      </c>
      <c r="AQ21" s="181" t="s">
        <v>69</v>
      </c>
      <c r="AR21" s="180" t="str">
        <f t="shared" si="3"/>
        <v>合格</v>
      </c>
      <c r="AS21" s="182" t="s">
        <v>70</v>
      </c>
      <c r="AT21" s="158">
        <v>20260227</v>
      </c>
      <c r="AU21" s="54">
        <v>15</v>
      </c>
      <c r="AV21" s="97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</row>
    <row r="22" s="78" customFormat="1" ht="15" spans="1:246">
      <c r="A22" s="166">
        <v>15</v>
      </c>
      <c r="B22" s="158" t="s">
        <v>56</v>
      </c>
      <c r="C22" s="158">
        <v>20260227</v>
      </c>
      <c r="D22" s="167" t="s">
        <v>447</v>
      </c>
      <c r="E22" s="160" t="s">
        <v>485</v>
      </c>
      <c r="F22" s="160" t="s">
        <v>486</v>
      </c>
      <c r="G22" s="158" t="s">
        <v>119</v>
      </c>
      <c r="H22" s="168" t="s">
        <v>487</v>
      </c>
      <c r="I22" s="168" t="s">
        <v>143</v>
      </c>
      <c r="J22" s="169">
        <v>5.7</v>
      </c>
      <c r="K22" s="167">
        <v>47.6</v>
      </c>
      <c r="L22" s="167">
        <v>40.4</v>
      </c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67">
        <v>47.5</v>
      </c>
      <c r="AA22" s="171">
        <f t="shared" si="0"/>
        <v>0.210084033613448</v>
      </c>
      <c r="AB22" s="172">
        <v>88</v>
      </c>
      <c r="AC22" s="173">
        <f>(AB22-Z22)*VLOOKUP(AE22,[1]公斤水的体积!A:B,2,)</f>
        <v>40.55589</v>
      </c>
      <c r="AD22" s="174">
        <f t="shared" si="1"/>
        <v>0.385866336633662</v>
      </c>
      <c r="AE22" s="175">
        <v>18</v>
      </c>
      <c r="AF22" s="176"/>
      <c r="AG22" s="177"/>
      <c r="AH22" s="178">
        <v>2.4</v>
      </c>
      <c r="AI22" s="179">
        <v>153.7</v>
      </c>
      <c r="AJ22" s="180">
        <f t="shared" si="2"/>
        <v>1.56148340923878</v>
      </c>
      <c r="AK22" s="181" t="s">
        <v>69</v>
      </c>
      <c r="AL22" s="181" t="s">
        <v>69</v>
      </c>
      <c r="AM22" s="181" t="s">
        <v>69</v>
      </c>
      <c r="AN22" s="181" t="s">
        <v>69</v>
      </c>
      <c r="AO22" s="181" t="s">
        <v>69</v>
      </c>
      <c r="AP22" s="181" t="s">
        <v>69</v>
      </c>
      <c r="AQ22" s="181" t="s">
        <v>69</v>
      </c>
      <c r="AR22" s="180" t="str">
        <f t="shared" si="3"/>
        <v>合格</v>
      </c>
      <c r="AS22" s="182" t="s">
        <v>70</v>
      </c>
      <c r="AT22" s="158">
        <v>20260227</v>
      </c>
      <c r="AU22" s="54">
        <v>15</v>
      </c>
      <c r="AV22" s="97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</row>
    <row r="23" s="78" customFormat="1" ht="15" spans="1:246">
      <c r="A23" s="166">
        <v>16</v>
      </c>
      <c r="B23" s="158" t="s">
        <v>56</v>
      </c>
      <c r="C23" s="158">
        <v>20260227</v>
      </c>
      <c r="D23" s="167" t="s">
        <v>447</v>
      </c>
      <c r="E23" s="160" t="s">
        <v>488</v>
      </c>
      <c r="F23" s="160" t="s">
        <v>489</v>
      </c>
      <c r="G23" s="158" t="s">
        <v>119</v>
      </c>
      <c r="H23" s="168" t="s">
        <v>424</v>
      </c>
      <c r="I23" s="168" t="s">
        <v>109</v>
      </c>
      <c r="J23" s="169">
        <v>5.7</v>
      </c>
      <c r="K23" s="167">
        <v>47.3</v>
      </c>
      <c r="L23" s="167">
        <v>40.4</v>
      </c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67">
        <v>47.2</v>
      </c>
      <c r="AA23" s="171">
        <f t="shared" si="0"/>
        <v>0.211416490486246</v>
      </c>
      <c r="AB23" s="172">
        <v>87.7</v>
      </c>
      <c r="AC23" s="173">
        <f>(AB23-Z23)*VLOOKUP(AE23,[1]公斤水的体积!A:B,2,)</f>
        <v>40.55589</v>
      </c>
      <c r="AD23" s="174">
        <f t="shared" si="1"/>
        <v>0.385866336633662</v>
      </c>
      <c r="AE23" s="175">
        <v>18</v>
      </c>
      <c r="AF23" s="176"/>
      <c r="AG23" s="177"/>
      <c r="AH23" s="178">
        <v>2.6</v>
      </c>
      <c r="AI23" s="179">
        <v>148.8</v>
      </c>
      <c r="AJ23" s="180">
        <f t="shared" si="2"/>
        <v>1.74731182795699</v>
      </c>
      <c r="AK23" s="181" t="s">
        <v>69</v>
      </c>
      <c r="AL23" s="181" t="s">
        <v>69</v>
      </c>
      <c r="AM23" s="181" t="s">
        <v>69</v>
      </c>
      <c r="AN23" s="181" t="s">
        <v>69</v>
      </c>
      <c r="AO23" s="181" t="s">
        <v>69</v>
      </c>
      <c r="AP23" s="181" t="s">
        <v>69</v>
      </c>
      <c r="AQ23" s="181" t="s">
        <v>69</v>
      </c>
      <c r="AR23" s="180" t="str">
        <f t="shared" si="3"/>
        <v>合格</v>
      </c>
      <c r="AS23" s="182" t="s">
        <v>70</v>
      </c>
      <c r="AT23" s="158">
        <v>20260227</v>
      </c>
      <c r="AU23" s="54">
        <v>15</v>
      </c>
      <c r="AV23" s="97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</row>
    <row r="24" s="78" customFormat="1" ht="15" spans="1:246">
      <c r="A24" s="166">
        <v>17</v>
      </c>
      <c r="B24" s="158" t="s">
        <v>56</v>
      </c>
      <c r="C24" s="158">
        <v>20260227</v>
      </c>
      <c r="D24" s="167" t="s">
        <v>447</v>
      </c>
      <c r="E24" s="160" t="s">
        <v>490</v>
      </c>
      <c r="F24" s="160" t="s">
        <v>491</v>
      </c>
      <c r="G24" s="158" t="s">
        <v>176</v>
      </c>
      <c r="H24" s="168" t="s">
        <v>492</v>
      </c>
      <c r="I24" s="168" t="s">
        <v>316</v>
      </c>
      <c r="J24" s="169">
        <v>5.7</v>
      </c>
      <c r="K24" s="167">
        <v>47.1</v>
      </c>
      <c r="L24" s="167">
        <v>38.7</v>
      </c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67">
        <v>47</v>
      </c>
      <c r="AA24" s="171">
        <f t="shared" si="0"/>
        <v>0.212314225053082</v>
      </c>
      <c r="AB24" s="172">
        <v>85.8</v>
      </c>
      <c r="AC24" s="173">
        <f>(AB24-Z24)*VLOOKUP(AE24,[1]公斤水的体积!A:B,2,)</f>
        <v>38.853544</v>
      </c>
      <c r="AD24" s="174">
        <f t="shared" si="1"/>
        <v>0.396754521963797</v>
      </c>
      <c r="AE24" s="175">
        <v>18</v>
      </c>
      <c r="AF24" s="176"/>
      <c r="AG24" s="177"/>
      <c r="AH24" s="178">
        <v>2.6</v>
      </c>
      <c r="AI24" s="179">
        <v>141.5</v>
      </c>
      <c r="AJ24" s="180">
        <f t="shared" si="2"/>
        <v>1.83745583038869</v>
      </c>
      <c r="AK24" s="181" t="s">
        <v>69</v>
      </c>
      <c r="AL24" s="181" t="s">
        <v>69</v>
      </c>
      <c r="AM24" s="181" t="s">
        <v>69</v>
      </c>
      <c r="AN24" s="181" t="s">
        <v>69</v>
      </c>
      <c r="AO24" s="181" t="s">
        <v>69</v>
      </c>
      <c r="AP24" s="181" t="s">
        <v>69</v>
      </c>
      <c r="AQ24" s="181" t="s">
        <v>69</v>
      </c>
      <c r="AR24" s="180" t="str">
        <f t="shared" si="3"/>
        <v>合格</v>
      </c>
      <c r="AS24" s="182" t="s">
        <v>70</v>
      </c>
      <c r="AT24" s="158">
        <v>20260227</v>
      </c>
      <c r="AU24" s="54">
        <v>15</v>
      </c>
      <c r="AV24" s="97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</row>
    <row r="25" s="78" customFormat="1" ht="15" spans="1:246">
      <c r="A25" s="166">
        <v>18</v>
      </c>
      <c r="B25" s="158" t="s">
        <v>56</v>
      </c>
      <c r="C25" s="158">
        <v>20260227</v>
      </c>
      <c r="D25" s="167" t="s">
        <v>447</v>
      </c>
      <c r="E25" s="160" t="s">
        <v>493</v>
      </c>
      <c r="F25" s="160" t="s">
        <v>494</v>
      </c>
      <c r="G25" s="158" t="s">
        <v>176</v>
      </c>
      <c r="H25" s="168" t="s">
        <v>495</v>
      </c>
      <c r="I25" s="168" t="s">
        <v>389</v>
      </c>
      <c r="J25" s="169">
        <v>5.7</v>
      </c>
      <c r="K25" s="167">
        <v>54</v>
      </c>
      <c r="L25" s="167">
        <v>41.2</v>
      </c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67">
        <v>53.9</v>
      </c>
      <c r="AA25" s="171">
        <f t="shared" si="0"/>
        <v>0.185185185185188</v>
      </c>
      <c r="AB25" s="172">
        <v>95.2</v>
      </c>
      <c r="AC25" s="173">
        <f>(AB25-Z25)*VLOOKUP(AE25,[1]公斤水的体积!A:B,2,)</f>
        <v>41.356994</v>
      </c>
      <c r="AD25" s="174">
        <f t="shared" si="1"/>
        <v>0.381053398058246</v>
      </c>
      <c r="AE25" s="175">
        <v>18</v>
      </c>
      <c r="AF25" s="176"/>
      <c r="AG25" s="177"/>
      <c r="AH25" s="178">
        <v>2.3</v>
      </c>
      <c r="AI25" s="179">
        <v>130.4</v>
      </c>
      <c r="AJ25" s="180">
        <f t="shared" si="2"/>
        <v>1.76380368098159</v>
      </c>
      <c r="AK25" s="181" t="s">
        <v>69</v>
      </c>
      <c r="AL25" s="181" t="s">
        <v>69</v>
      </c>
      <c r="AM25" s="181" t="s">
        <v>69</v>
      </c>
      <c r="AN25" s="181" t="s">
        <v>69</v>
      </c>
      <c r="AO25" s="181" t="s">
        <v>69</v>
      </c>
      <c r="AP25" s="181" t="s">
        <v>69</v>
      </c>
      <c r="AQ25" s="181" t="s">
        <v>69</v>
      </c>
      <c r="AR25" s="180" t="str">
        <f t="shared" si="3"/>
        <v>合格</v>
      </c>
      <c r="AS25" s="182" t="s">
        <v>70</v>
      </c>
      <c r="AT25" s="158">
        <v>20260227</v>
      </c>
      <c r="AU25" s="54">
        <v>15</v>
      </c>
      <c r="AV25" s="97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</row>
    <row r="26" s="78" customFormat="1" ht="15" spans="1:246">
      <c r="A26" s="166">
        <v>19</v>
      </c>
      <c r="B26" s="158" t="s">
        <v>56</v>
      </c>
      <c r="C26" s="158">
        <v>20260227</v>
      </c>
      <c r="D26" s="167" t="s">
        <v>447</v>
      </c>
      <c r="E26" s="160" t="s">
        <v>496</v>
      </c>
      <c r="F26" s="160" t="s">
        <v>497</v>
      </c>
      <c r="G26" s="158" t="s">
        <v>74</v>
      </c>
      <c r="H26" s="168" t="s">
        <v>498</v>
      </c>
      <c r="I26" s="168" t="s">
        <v>316</v>
      </c>
      <c r="J26" s="169">
        <v>5.7</v>
      </c>
      <c r="K26" s="167">
        <v>51.7</v>
      </c>
      <c r="L26" s="167">
        <v>40.6</v>
      </c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67">
        <v>51.6</v>
      </c>
      <c r="AA26" s="171">
        <f t="shared" si="0"/>
        <v>0.19342359767892</v>
      </c>
      <c r="AB26" s="172">
        <v>92.3</v>
      </c>
      <c r="AC26" s="173">
        <f>(AB26-Z26)*VLOOKUP(AE26,[1]公斤水的体积!A:B,2,)</f>
        <v>40.756166</v>
      </c>
      <c r="AD26" s="174">
        <f t="shared" si="1"/>
        <v>0.384645320197024</v>
      </c>
      <c r="AE26" s="175">
        <v>18</v>
      </c>
      <c r="AF26" s="176"/>
      <c r="AG26" s="177"/>
      <c r="AH26" s="178">
        <v>2.1</v>
      </c>
      <c r="AI26" s="179">
        <v>137.8</v>
      </c>
      <c r="AJ26" s="180">
        <f t="shared" si="2"/>
        <v>1.52394775036284</v>
      </c>
      <c r="AK26" s="181" t="s">
        <v>69</v>
      </c>
      <c r="AL26" s="181" t="s">
        <v>69</v>
      </c>
      <c r="AM26" s="181" t="s">
        <v>69</v>
      </c>
      <c r="AN26" s="181" t="s">
        <v>69</v>
      </c>
      <c r="AO26" s="181" t="s">
        <v>69</v>
      </c>
      <c r="AP26" s="181" t="s">
        <v>69</v>
      </c>
      <c r="AQ26" s="181" t="s">
        <v>69</v>
      </c>
      <c r="AR26" s="180" t="str">
        <f t="shared" si="3"/>
        <v>合格</v>
      </c>
      <c r="AS26" s="182" t="s">
        <v>70</v>
      </c>
      <c r="AT26" s="158">
        <v>20260227</v>
      </c>
      <c r="AU26" s="54">
        <v>15</v>
      </c>
      <c r="AV26" s="97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</row>
    <row r="27" s="78" customFormat="1" ht="15" spans="1:246">
      <c r="A27" s="166">
        <v>20</v>
      </c>
      <c r="B27" s="158" t="s">
        <v>56</v>
      </c>
      <c r="C27" s="158">
        <v>20260227</v>
      </c>
      <c r="D27" s="167" t="s">
        <v>447</v>
      </c>
      <c r="E27" s="160" t="s">
        <v>499</v>
      </c>
      <c r="F27" s="160" t="s">
        <v>500</v>
      </c>
      <c r="G27" s="158" t="s">
        <v>119</v>
      </c>
      <c r="H27" s="168" t="s">
        <v>501</v>
      </c>
      <c r="I27" s="168" t="s">
        <v>63</v>
      </c>
      <c r="J27" s="184">
        <v>5</v>
      </c>
      <c r="K27" s="167">
        <v>44.2</v>
      </c>
      <c r="L27" s="167">
        <v>40</v>
      </c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67">
        <v>44.1</v>
      </c>
      <c r="AA27" s="171">
        <f t="shared" si="0"/>
        <v>0.226244343891406</v>
      </c>
      <c r="AB27" s="172">
        <v>84.2</v>
      </c>
      <c r="AC27" s="173">
        <f>(AB27-Z27)*VLOOKUP(AE27,[1]公斤水的体积!A:B,2,)</f>
        <v>40.155338</v>
      </c>
      <c r="AD27" s="174">
        <f t="shared" si="1"/>
        <v>0.388345000000001</v>
      </c>
      <c r="AE27" s="175">
        <v>18</v>
      </c>
      <c r="AF27" s="176"/>
      <c r="AG27" s="177"/>
      <c r="AH27" s="178">
        <v>2.1</v>
      </c>
      <c r="AI27" s="179">
        <v>148.1</v>
      </c>
      <c r="AJ27" s="180">
        <f t="shared" si="2"/>
        <v>1.41796083727211</v>
      </c>
      <c r="AK27" s="181" t="s">
        <v>69</v>
      </c>
      <c r="AL27" s="181" t="s">
        <v>69</v>
      </c>
      <c r="AM27" s="181" t="s">
        <v>69</v>
      </c>
      <c r="AN27" s="181" t="s">
        <v>69</v>
      </c>
      <c r="AO27" s="181" t="s">
        <v>69</v>
      </c>
      <c r="AP27" s="181" t="s">
        <v>69</v>
      </c>
      <c r="AQ27" s="181" t="s">
        <v>69</v>
      </c>
      <c r="AR27" s="180" t="str">
        <f t="shared" si="3"/>
        <v>合格</v>
      </c>
      <c r="AS27" s="182" t="s">
        <v>70</v>
      </c>
      <c r="AT27" s="158">
        <v>20260227</v>
      </c>
      <c r="AU27" s="54">
        <v>15</v>
      </c>
      <c r="AV27" s="97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</row>
    <row r="28" s="78" customFormat="1" ht="15" spans="1:246">
      <c r="A28" s="166">
        <v>21</v>
      </c>
      <c r="B28" s="158" t="s">
        <v>56</v>
      </c>
      <c r="C28" s="158">
        <v>20260227</v>
      </c>
      <c r="D28" s="167" t="s">
        <v>447</v>
      </c>
      <c r="E28" s="160" t="s">
        <v>502</v>
      </c>
      <c r="F28" s="160" t="s">
        <v>503</v>
      </c>
      <c r="G28" s="158" t="s">
        <v>119</v>
      </c>
      <c r="H28" s="168" t="s">
        <v>302</v>
      </c>
      <c r="I28" s="168" t="s">
        <v>197</v>
      </c>
      <c r="J28" s="169">
        <v>5.7</v>
      </c>
      <c r="K28" s="167">
        <v>47.1</v>
      </c>
      <c r="L28" s="167">
        <v>40.3</v>
      </c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67">
        <v>47</v>
      </c>
      <c r="AA28" s="171">
        <f t="shared" si="0"/>
        <v>0.212314225053082</v>
      </c>
      <c r="AB28" s="172">
        <v>87.4</v>
      </c>
      <c r="AC28" s="173">
        <f>(AB28-Z28)*VLOOKUP(AE28,[1]公斤水的体积!A:B,2,)</f>
        <v>40.455752</v>
      </c>
      <c r="AD28" s="174">
        <f t="shared" si="1"/>
        <v>0.386481389578181</v>
      </c>
      <c r="AE28" s="175">
        <v>18</v>
      </c>
      <c r="AF28" s="176"/>
      <c r="AG28" s="177"/>
      <c r="AH28" s="178">
        <v>2.3</v>
      </c>
      <c r="AI28" s="179">
        <v>145.2</v>
      </c>
      <c r="AJ28" s="180">
        <f t="shared" si="2"/>
        <v>1.58402203856749</v>
      </c>
      <c r="AK28" s="181" t="s">
        <v>69</v>
      </c>
      <c r="AL28" s="181" t="s">
        <v>69</v>
      </c>
      <c r="AM28" s="181" t="s">
        <v>69</v>
      </c>
      <c r="AN28" s="181" t="s">
        <v>69</v>
      </c>
      <c r="AO28" s="181" t="s">
        <v>69</v>
      </c>
      <c r="AP28" s="181" t="s">
        <v>69</v>
      </c>
      <c r="AQ28" s="181" t="s">
        <v>69</v>
      </c>
      <c r="AR28" s="180" t="str">
        <f t="shared" si="3"/>
        <v>合格</v>
      </c>
      <c r="AS28" s="182" t="s">
        <v>70</v>
      </c>
      <c r="AT28" s="158">
        <v>20260227</v>
      </c>
      <c r="AU28" s="54">
        <v>15</v>
      </c>
      <c r="AV28" s="97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</row>
    <row r="29" s="78" customFormat="1" ht="15" spans="1:246">
      <c r="A29" s="166">
        <v>22</v>
      </c>
      <c r="B29" s="158" t="s">
        <v>56</v>
      </c>
      <c r="C29" s="158">
        <v>20260227</v>
      </c>
      <c r="D29" s="167" t="s">
        <v>447</v>
      </c>
      <c r="E29" s="160" t="s">
        <v>504</v>
      </c>
      <c r="F29" s="160" t="s">
        <v>505</v>
      </c>
      <c r="G29" s="158" t="s">
        <v>119</v>
      </c>
      <c r="H29" s="168" t="s">
        <v>242</v>
      </c>
      <c r="I29" s="168" t="s">
        <v>345</v>
      </c>
      <c r="J29" s="184">
        <v>5</v>
      </c>
      <c r="K29" s="167">
        <v>45.7</v>
      </c>
      <c r="L29" s="167">
        <v>40</v>
      </c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67">
        <v>45.6</v>
      </c>
      <c r="AA29" s="171">
        <f t="shared" si="0"/>
        <v>0.218818380743986</v>
      </c>
      <c r="AB29" s="172">
        <v>85.7</v>
      </c>
      <c r="AC29" s="173">
        <f>(AB29-Z29)*VLOOKUP(AE29,[1]公斤水的体积!A:B,2,)</f>
        <v>40.155338</v>
      </c>
      <c r="AD29" s="174">
        <f t="shared" si="1"/>
        <v>0.388345000000001</v>
      </c>
      <c r="AE29" s="175">
        <v>18</v>
      </c>
      <c r="AF29" s="176"/>
      <c r="AG29" s="177"/>
      <c r="AH29" s="178">
        <v>3.7</v>
      </c>
      <c r="AI29" s="179">
        <v>151.7</v>
      </c>
      <c r="AJ29" s="180">
        <f t="shared" si="2"/>
        <v>2.4390243902439</v>
      </c>
      <c r="AK29" s="181" t="s">
        <v>69</v>
      </c>
      <c r="AL29" s="181" t="s">
        <v>69</v>
      </c>
      <c r="AM29" s="181" t="s">
        <v>69</v>
      </c>
      <c r="AN29" s="181" t="s">
        <v>69</v>
      </c>
      <c r="AO29" s="181" t="s">
        <v>69</v>
      </c>
      <c r="AP29" s="181" t="s">
        <v>69</v>
      </c>
      <c r="AQ29" s="181" t="s">
        <v>69</v>
      </c>
      <c r="AR29" s="180" t="str">
        <f t="shared" si="3"/>
        <v>合格</v>
      </c>
      <c r="AS29" s="182" t="s">
        <v>70</v>
      </c>
      <c r="AT29" s="158">
        <v>20260227</v>
      </c>
      <c r="AU29" s="54">
        <v>15</v>
      </c>
      <c r="AV29" s="97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</row>
    <row r="30" s="78" customFormat="1" ht="15" spans="1:246">
      <c r="A30" s="166">
        <v>23</v>
      </c>
      <c r="B30" s="158" t="s">
        <v>56</v>
      </c>
      <c r="C30" s="158">
        <v>20260227</v>
      </c>
      <c r="D30" s="167" t="s">
        <v>447</v>
      </c>
      <c r="E30" s="160" t="s">
        <v>506</v>
      </c>
      <c r="F30" s="160" t="s">
        <v>507</v>
      </c>
      <c r="G30" s="158" t="s">
        <v>119</v>
      </c>
      <c r="H30" s="168" t="s">
        <v>508</v>
      </c>
      <c r="I30" s="168" t="s">
        <v>109</v>
      </c>
      <c r="J30" s="169">
        <v>5.7</v>
      </c>
      <c r="K30" s="167">
        <v>48.3</v>
      </c>
      <c r="L30" s="167">
        <v>40.2</v>
      </c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67">
        <v>48.2</v>
      </c>
      <c r="AA30" s="171">
        <f t="shared" si="0"/>
        <v>0.207039337474108</v>
      </c>
      <c r="AB30" s="172">
        <v>88.5</v>
      </c>
      <c r="AC30" s="173">
        <f>(AB30-Z30)*VLOOKUP(AE30,[1]公斤水的体积!A:B,2,)</f>
        <v>40.355614</v>
      </c>
      <c r="AD30" s="174">
        <f t="shared" si="1"/>
        <v>0.387099502487544</v>
      </c>
      <c r="AE30" s="175">
        <v>18</v>
      </c>
      <c r="AF30" s="176"/>
      <c r="AG30" s="177"/>
      <c r="AH30" s="178">
        <v>2.3</v>
      </c>
      <c r="AI30" s="179">
        <v>132.2</v>
      </c>
      <c r="AJ30" s="180">
        <f t="shared" si="2"/>
        <v>1.73978819969743</v>
      </c>
      <c r="AK30" s="181" t="s">
        <v>69</v>
      </c>
      <c r="AL30" s="181" t="s">
        <v>69</v>
      </c>
      <c r="AM30" s="181" t="s">
        <v>69</v>
      </c>
      <c r="AN30" s="181" t="s">
        <v>69</v>
      </c>
      <c r="AO30" s="181" t="s">
        <v>69</v>
      </c>
      <c r="AP30" s="181" t="s">
        <v>69</v>
      </c>
      <c r="AQ30" s="181" t="s">
        <v>69</v>
      </c>
      <c r="AR30" s="180" t="str">
        <f t="shared" si="3"/>
        <v>合格</v>
      </c>
      <c r="AS30" s="182" t="s">
        <v>70</v>
      </c>
      <c r="AT30" s="158">
        <v>20260227</v>
      </c>
      <c r="AU30" s="54">
        <v>15</v>
      </c>
      <c r="AV30" s="97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</row>
    <row r="31" s="78" customFormat="1" ht="15" spans="1:246">
      <c r="A31" s="166">
        <v>24</v>
      </c>
      <c r="B31" s="158" t="s">
        <v>56</v>
      </c>
      <c r="C31" s="158">
        <v>20260227</v>
      </c>
      <c r="D31" s="167" t="s">
        <v>447</v>
      </c>
      <c r="E31" s="160" t="s">
        <v>509</v>
      </c>
      <c r="F31" s="160" t="s">
        <v>510</v>
      </c>
      <c r="G31" s="158" t="s">
        <v>119</v>
      </c>
      <c r="H31" s="168" t="s">
        <v>344</v>
      </c>
      <c r="I31" s="168" t="s">
        <v>371</v>
      </c>
      <c r="J31" s="169">
        <v>5.7</v>
      </c>
      <c r="K31" s="167">
        <v>49.3</v>
      </c>
      <c r="L31" s="167">
        <v>40</v>
      </c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67">
        <v>49.2</v>
      </c>
      <c r="AA31" s="171">
        <f t="shared" si="0"/>
        <v>0.202839756592281</v>
      </c>
      <c r="AB31" s="172">
        <v>89.3</v>
      </c>
      <c r="AC31" s="173">
        <f>(AB31-Z31)*VLOOKUP(AE31,[1]公斤水的体积!A:B,2,)</f>
        <v>40.155338</v>
      </c>
      <c r="AD31" s="174">
        <f t="shared" si="1"/>
        <v>0.388344999999983</v>
      </c>
      <c r="AE31" s="175">
        <v>18</v>
      </c>
      <c r="AF31" s="176"/>
      <c r="AG31" s="177"/>
      <c r="AH31" s="178">
        <v>2.6</v>
      </c>
      <c r="AI31" s="179">
        <v>131</v>
      </c>
      <c r="AJ31" s="180">
        <f t="shared" si="2"/>
        <v>1.98473282442748</v>
      </c>
      <c r="AK31" s="181" t="s">
        <v>69</v>
      </c>
      <c r="AL31" s="181" t="s">
        <v>69</v>
      </c>
      <c r="AM31" s="181" t="s">
        <v>69</v>
      </c>
      <c r="AN31" s="181" t="s">
        <v>69</v>
      </c>
      <c r="AO31" s="181" t="s">
        <v>69</v>
      </c>
      <c r="AP31" s="181" t="s">
        <v>69</v>
      </c>
      <c r="AQ31" s="181" t="s">
        <v>69</v>
      </c>
      <c r="AR31" s="180" t="str">
        <f t="shared" si="3"/>
        <v>合格</v>
      </c>
      <c r="AS31" s="182" t="s">
        <v>70</v>
      </c>
      <c r="AT31" s="158">
        <v>20260227</v>
      </c>
      <c r="AU31" s="54">
        <v>15</v>
      </c>
      <c r="AV31" s="97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</row>
    <row r="32" s="78" customFormat="1" ht="15" spans="1:246">
      <c r="A32" s="166">
        <v>25</v>
      </c>
      <c r="B32" s="158" t="s">
        <v>56</v>
      </c>
      <c r="C32" s="158">
        <v>20260227</v>
      </c>
      <c r="D32" s="167" t="s">
        <v>447</v>
      </c>
      <c r="E32" s="160" t="s">
        <v>511</v>
      </c>
      <c r="F32" s="160" t="s">
        <v>512</v>
      </c>
      <c r="G32" s="158" t="s">
        <v>119</v>
      </c>
      <c r="H32" s="168" t="s">
        <v>513</v>
      </c>
      <c r="I32" s="168" t="s">
        <v>63</v>
      </c>
      <c r="J32" s="169">
        <v>5.7</v>
      </c>
      <c r="K32" s="167">
        <v>48.3</v>
      </c>
      <c r="L32" s="167">
        <v>40</v>
      </c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67">
        <v>48.2</v>
      </c>
      <c r="AA32" s="171">
        <f t="shared" si="0"/>
        <v>0.207039337474108</v>
      </c>
      <c r="AB32" s="172">
        <v>88.3</v>
      </c>
      <c r="AC32" s="173">
        <f>(AB32-Z32)*VLOOKUP(AE32,[1]公斤水的体积!A:B,2,)</f>
        <v>40.155338</v>
      </c>
      <c r="AD32" s="174">
        <f t="shared" si="1"/>
        <v>0.388344999999983</v>
      </c>
      <c r="AE32" s="175">
        <v>18</v>
      </c>
      <c r="AF32" s="176"/>
      <c r="AG32" s="177"/>
      <c r="AH32" s="178">
        <v>2.5</v>
      </c>
      <c r="AI32" s="179">
        <v>137.8</v>
      </c>
      <c r="AJ32" s="180">
        <f t="shared" si="2"/>
        <v>1.81422351233672</v>
      </c>
      <c r="AK32" s="181" t="s">
        <v>69</v>
      </c>
      <c r="AL32" s="181" t="s">
        <v>69</v>
      </c>
      <c r="AM32" s="181" t="s">
        <v>69</v>
      </c>
      <c r="AN32" s="181" t="s">
        <v>69</v>
      </c>
      <c r="AO32" s="181" t="s">
        <v>69</v>
      </c>
      <c r="AP32" s="181" t="s">
        <v>69</v>
      </c>
      <c r="AQ32" s="181" t="s">
        <v>69</v>
      </c>
      <c r="AR32" s="180" t="str">
        <f t="shared" si="3"/>
        <v>合格</v>
      </c>
      <c r="AS32" s="182" t="s">
        <v>70</v>
      </c>
      <c r="AT32" s="158">
        <v>20260227</v>
      </c>
      <c r="AU32" s="54">
        <v>15</v>
      </c>
      <c r="AV32" s="97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</row>
    <row r="33" s="78" customFormat="1" ht="15" spans="1:246">
      <c r="A33" s="166">
        <v>26</v>
      </c>
      <c r="B33" s="158" t="s">
        <v>56</v>
      </c>
      <c r="C33" s="158">
        <v>20260228</v>
      </c>
      <c r="D33" s="167" t="s">
        <v>447</v>
      </c>
      <c r="E33" s="160" t="s">
        <v>514</v>
      </c>
      <c r="F33" s="160" t="s">
        <v>515</v>
      </c>
      <c r="G33" s="158" t="s">
        <v>516</v>
      </c>
      <c r="H33" s="168" t="s">
        <v>476</v>
      </c>
      <c r="I33" s="168" t="s">
        <v>234</v>
      </c>
      <c r="J33" s="169">
        <v>5.7</v>
      </c>
      <c r="K33" s="167">
        <v>58.3</v>
      </c>
      <c r="L33" s="167">
        <v>40.3</v>
      </c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67">
        <v>58.2</v>
      </c>
      <c r="AA33" s="171">
        <f t="shared" si="0"/>
        <v>0.171526586620916</v>
      </c>
      <c r="AB33" s="172">
        <v>98.6</v>
      </c>
      <c r="AC33" s="173">
        <f>(AB33-Z33)*VLOOKUP(AE33,[1]公斤水的体积!A:B,2,)</f>
        <v>40.455752</v>
      </c>
      <c r="AD33" s="174">
        <f t="shared" si="1"/>
        <v>0.386481389578145</v>
      </c>
      <c r="AE33" s="175">
        <v>18</v>
      </c>
      <c r="AF33" s="176"/>
      <c r="AG33" s="177"/>
      <c r="AH33" s="178">
        <v>1.7</v>
      </c>
      <c r="AI33" s="179">
        <v>119.2</v>
      </c>
      <c r="AJ33" s="180">
        <f t="shared" si="2"/>
        <v>1.4261744966443</v>
      </c>
      <c r="AK33" s="181" t="s">
        <v>69</v>
      </c>
      <c r="AL33" s="181" t="s">
        <v>69</v>
      </c>
      <c r="AM33" s="181" t="s">
        <v>69</v>
      </c>
      <c r="AN33" s="181" t="s">
        <v>69</v>
      </c>
      <c r="AO33" s="181" t="s">
        <v>69</v>
      </c>
      <c r="AP33" s="181" t="s">
        <v>69</v>
      </c>
      <c r="AQ33" s="181" t="s">
        <v>69</v>
      </c>
      <c r="AR33" s="180" t="str">
        <f t="shared" si="3"/>
        <v>合格</v>
      </c>
      <c r="AS33" s="182" t="s">
        <v>70</v>
      </c>
      <c r="AT33" s="158">
        <v>20260228</v>
      </c>
      <c r="AU33" s="54">
        <v>15</v>
      </c>
      <c r="AV33" s="97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</row>
    <row r="34" s="78" customFormat="1" ht="15" spans="1:246">
      <c r="A34" s="166">
        <v>27</v>
      </c>
      <c r="B34" s="158" t="s">
        <v>56</v>
      </c>
      <c r="C34" s="158">
        <v>20260228</v>
      </c>
      <c r="D34" s="167" t="s">
        <v>447</v>
      </c>
      <c r="E34" s="160" t="s">
        <v>517</v>
      </c>
      <c r="F34" s="160" t="s">
        <v>518</v>
      </c>
      <c r="G34" s="158" t="s">
        <v>459</v>
      </c>
      <c r="H34" s="168" t="s">
        <v>316</v>
      </c>
      <c r="I34" s="168"/>
      <c r="J34" s="184">
        <v>5</v>
      </c>
      <c r="K34" s="167">
        <v>42.9</v>
      </c>
      <c r="L34" s="167">
        <v>40</v>
      </c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67">
        <v>42.8</v>
      </c>
      <c r="AA34" s="171">
        <f t="shared" si="0"/>
        <v>0.233100233100236</v>
      </c>
      <c r="AB34" s="172">
        <v>82.9</v>
      </c>
      <c r="AC34" s="173">
        <f>(AB34-Z34)*VLOOKUP(AE34,[1]公斤水的体积!A:B,2,)</f>
        <v>40.155338</v>
      </c>
      <c r="AD34" s="174">
        <f t="shared" si="1"/>
        <v>0.388345000000019</v>
      </c>
      <c r="AE34" s="175">
        <v>18</v>
      </c>
      <c r="AF34" s="176"/>
      <c r="AG34" s="177"/>
      <c r="AH34" s="178">
        <v>3.5</v>
      </c>
      <c r="AI34" s="179">
        <v>159.3</v>
      </c>
      <c r="AJ34" s="180">
        <f t="shared" si="2"/>
        <v>2.19711236660389</v>
      </c>
      <c r="AK34" s="181" t="s">
        <v>69</v>
      </c>
      <c r="AL34" s="181" t="s">
        <v>69</v>
      </c>
      <c r="AM34" s="181" t="s">
        <v>69</v>
      </c>
      <c r="AN34" s="181" t="s">
        <v>69</v>
      </c>
      <c r="AO34" s="181" t="s">
        <v>69</v>
      </c>
      <c r="AP34" s="181" t="s">
        <v>69</v>
      </c>
      <c r="AQ34" s="181" t="s">
        <v>69</v>
      </c>
      <c r="AR34" s="180" t="str">
        <f t="shared" si="3"/>
        <v>合格</v>
      </c>
      <c r="AS34" s="182" t="s">
        <v>70</v>
      </c>
      <c r="AT34" s="158">
        <v>20260228</v>
      </c>
      <c r="AU34" s="54">
        <v>15</v>
      </c>
      <c r="AV34" s="97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</row>
    <row r="35" s="78" customFormat="1" ht="15" spans="1:246">
      <c r="A35" s="166">
        <v>28</v>
      </c>
      <c r="B35" s="158" t="s">
        <v>56</v>
      </c>
      <c r="C35" s="158">
        <v>20260228</v>
      </c>
      <c r="D35" s="167" t="s">
        <v>447</v>
      </c>
      <c r="E35" s="160" t="s">
        <v>519</v>
      </c>
      <c r="F35" s="160" t="s">
        <v>520</v>
      </c>
      <c r="G35" s="158" t="s">
        <v>176</v>
      </c>
      <c r="H35" s="168" t="s">
        <v>521</v>
      </c>
      <c r="I35" s="168" t="s">
        <v>522</v>
      </c>
      <c r="J35" s="169">
        <v>5.7</v>
      </c>
      <c r="K35" s="167">
        <v>51</v>
      </c>
      <c r="L35" s="167">
        <v>40.6</v>
      </c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67">
        <v>50.9</v>
      </c>
      <c r="AA35" s="171">
        <f t="shared" si="0"/>
        <v>0.196078431372552</v>
      </c>
      <c r="AB35" s="172">
        <v>91.6</v>
      </c>
      <c r="AC35" s="173">
        <f>(AB35-Z35)*VLOOKUP(AE35,[1]公斤水的体积!A:B,2,)</f>
        <v>40.756166</v>
      </c>
      <c r="AD35" s="174">
        <f t="shared" si="1"/>
        <v>0.384645320197024</v>
      </c>
      <c r="AE35" s="175">
        <v>18</v>
      </c>
      <c r="AF35" s="176"/>
      <c r="AG35" s="177"/>
      <c r="AH35" s="178">
        <v>2.1</v>
      </c>
      <c r="AI35" s="179">
        <v>148.8</v>
      </c>
      <c r="AJ35" s="180">
        <f t="shared" si="2"/>
        <v>1.41129032258065</v>
      </c>
      <c r="AK35" s="181" t="s">
        <v>69</v>
      </c>
      <c r="AL35" s="181" t="s">
        <v>69</v>
      </c>
      <c r="AM35" s="181" t="s">
        <v>69</v>
      </c>
      <c r="AN35" s="181" t="s">
        <v>69</v>
      </c>
      <c r="AO35" s="181" t="s">
        <v>69</v>
      </c>
      <c r="AP35" s="181" t="s">
        <v>69</v>
      </c>
      <c r="AQ35" s="181" t="s">
        <v>69</v>
      </c>
      <c r="AR35" s="180" t="str">
        <f t="shared" si="3"/>
        <v>合格</v>
      </c>
      <c r="AS35" s="182" t="s">
        <v>70</v>
      </c>
      <c r="AT35" s="158">
        <v>20260228</v>
      </c>
      <c r="AU35" s="54">
        <v>15</v>
      </c>
      <c r="AV35" s="97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</row>
    <row r="36" s="78" customFormat="1" ht="15" spans="1:246">
      <c r="A36" s="166">
        <v>29</v>
      </c>
      <c r="B36" s="158" t="s">
        <v>56</v>
      </c>
      <c r="C36" s="158">
        <v>20260228</v>
      </c>
      <c r="D36" s="167" t="s">
        <v>447</v>
      </c>
      <c r="E36" s="160" t="s">
        <v>523</v>
      </c>
      <c r="F36" s="160" t="s">
        <v>524</v>
      </c>
      <c r="G36" s="158" t="s">
        <v>176</v>
      </c>
      <c r="H36" s="168" t="s">
        <v>525</v>
      </c>
      <c r="I36" s="168" t="s">
        <v>191</v>
      </c>
      <c r="J36" s="169">
        <v>5.7</v>
      </c>
      <c r="K36" s="167">
        <v>47</v>
      </c>
      <c r="L36" s="167">
        <v>40.3</v>
      </c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67">
        <v>46.9</v>
      </c>
      <c r="AA36" s="171">
        <f t="shared" si="0"/>
        <v>0.212765957446812</v>
      </c>
      <c r="AB36" s="172">
        <v>87.3</v>
      </c>
      <c r="AC36" s="173">
        <f>(AB36-Z36)*VLOOKUP(AE36,[1]公斤水的体积!A:B,2,)</f>
        <v>40.455752</v>
      </c>
      <c r="AD36" s="174">
        <f t="shared" si="1"/>
        <v>0.386481389578163</v>
      </c>
      <c r="AE36" s="175">
        <v>18</v>
      </c>
      <c r="AF36" s="176"/>
      <c r="AG36" s="177"/>
      <c r="AH36" s="178">
        <v>2.5</v>
      </c>
      <c r="AI36" s="179">
        <v>155.2</v>
      </c>
      <c r="AJ36" s="180">
        <f t="shared" si="2"/>
        <v>1.61082474226804</v>
      </c>
      <c r="AK36" s="181" t="s">
        <v>69</v>
      </c>
      <c r="AL36" s="181" t="s">
        <v>69</v>
      </c>
      <c r="AM36" s="181" t="s">
        <v>69</v>
      </c>
      <c r="AN36" s="181" t="s">
        <v>69</v>
      </c>
      <c r="AO36" s="181" t="s">
        <v>69</v>
      </c>
      <c r="AP36" s="181" t="s">
        <v>69</v>
      </c>
      <c r="AQ36" s="181" t="s">
        <v>69</v>
      </c>
      <c r="AR36" s="180" t="str">
        <f t="shared" si="3"/>
        <v>合格</v>
      </c>
      <c r="AS36" s="182" t="s">
        <v>70</v>
      </c>
      <c r="AT36" s="158">
        <v>20260228</v>
      </c>
      <c r="AU36" s="54">
        <v>15</v>
      </c>
      <c r="AV36" s="97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</row>
    <row r="37" s="78" customFormat="1" ht="15" spans="1:246">
      <c r="A37" s="166">
        <v>30</v>
      </c>
      <c r="B37" s="158" t="s">
        <v>56</v>
      </c>
      <c r="C37" s="158">
        <v>20260228</v>
      </c>
      <c r="D37" s="167" t="s">
        <v>447</v>
      </c>
      <c r="E37" s="160" t="s">
        <v>526</v>
      </c>
      <c r="F37" s="160" t="s">
        <v>527</v>
      </c>
      <c r="G37" s="158" t="s">
        <v>91</v>
      </c>
      <c r="H37" s="168" t="s">
        <v>216</v>
      </c>
      <c r="I37" s="168" t="s">
        <v>316</v>
      </c>
      <c r="J37" s="169">
        <v>5.7</v>
      </c>
      <c r="K37" s="167">
        <v>56.1</v>
      </c>
      <c r="L37" s="167">
        <v>40.4</v>
      </c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67">
        <v>56</v>
      </c>
      <c r="AA37" s="171">
        <f t="shared" si="0"/>
        <v>0.178253119429593</v>
      </c>
      <c r="AB37" s="172">
        <v>96.5</v>
      </c>
      <c r="AC37" s="173">
        <f>(AB37-Z37)*VLOOKUP(AE37,[1]公斤水的体积!A:B,2,)</f>
        <v>40.55589</v>
      </c>
      <c r="AD37" s="174">
        <f t="shared" si="1"/>
        <v>0.385866336633662</v>
      </c>
      <c r="AE37" s="175">
        <v>18</v>
      </c>
      <c r="AF37" s="176"/>
      <c r="AG37" s="177"/>
      <c r="AH37" s="178">
        <v>3.4</v>
      </c>
      <c r="AI37" s="179">
        <v>132.9</v>
      </c>
      <c r="AJ37" s="180">
        <f t="shared" si="2"/>
        <v>2.55831452219714</v>
      </c>
      <c r="AK37" s="181" t="s">
        <v>69</v>
      </c>
      <c r="AL37" s="181" t="s">
        <v>69</v>
      </c>
      <c r="AM37" s="181" t="s">
        <v>69</v>
      </c>
      <c r="AN37" s="181" t="s">
        <v>69</v>
      </c>
      <c r="AO37" s="181" t="s">
        <v>69</v>
      </c>
      <c r="AP37" s="181" t="s">
        <v>69</v>
      </c>
      <c r="AQ37" s="181" t="s">
        <v>69</v>
      </c>
      <c r="AR37" s="180" t="str">
        <f t="shared" si="3"/>
        <v>合格</v>
      </c>
      <c r="AS37" s="182" t="s">
        <v>70</v>
      </c>
      <c r="AT37" s="158">
        <v>20260228</v>
      </c>
      <c r="AU37" s="54">
        <v>15</v>
      </c>
      <c r="AV37" s="97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</row>
    <row r="38" s="78" customFormat="1" ht="15" spans="1:246">
      <c r="A38" s="166">
        <v>31</v>
      </c>
      <c r="B38" s="158" t="s">
        <v>56</v>
      </c>
      <c r="C38" s="158">
        <v>20260228</v>
      </c>
      <c r="D38" s="167" t="s">
        <v>447</v>
      </c>
      <c r="E38" s="160" t="s">
        <v>528</v>
      </c>
      <c r="F38" s="160" t="s">
        <v>529</v>
      </c>
      <c r="G38" s="158" t="s">
        <v>119</v>
      </c>
      <c r="H38" s="168" t="s">
        <v>482</v>
      </c>
      <c r="I38" s="168" t="s">
        <v>109</v>
      </c>
      <c r="J38" s="184">
        <v>5</v>
      </c>
      <c r="K38" s="167">
        <v>46</v>
      </c>
      <c r="L38" s="167">
        <v>40</v>
      </c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67">
        <v>45.9</v>
      </c>
      <c r="AA38" s="171">
        <f t="shared" si="0"/>
        <v>0.217391304347829</v>
      </c>
      <c r="AB38" s="172">
        <v>86</v>
      </c>
      <c r="AC38" s="173">
        <f>(AB38-Z38)*VLOOKUP(AE38,[1]公斤水的体积!A:B,2,)</f>
        <v>40.155338</v>
      </c>
      <c r="AD38" s="174">
        <f t="shared" si="1"/>
        <v>0.388345000000001</v>
      </c>
      <c r="AE38" s="175">
        <v>18</v>
      </c>
      <c r="AF38" s="176"/>
      <c r="AG38" s="177"/>
      <c r="AH38" s="178">
        <v>2.2</v>
      </c>
      <c r="AI38" s="179">
        <v>151.7</v>
      </c>
      <c r="AJ38" s="180">
        <f t="shared" si="2"/>
        <v>1.4502307185234</v>
      </c>
      <c r="AK38" s="181" t="s">
        <v>69</v>
      </c>
      <c r="AL38" s="181" t="s">
        <v>69</v>
      </c>
      <c r="AM38" s="181" t="s">
        <v>69</v>
      </c>
      <c r="AN38" s="181" t="s">
        <v>69</v>
      </c>
      <c r="AO38" s="181" t="s">
        <v>69</v>
      </c>
      <c r="AP38" s="181" t="s">
        <v>69</v>
      </c>
      <c r="AQ38" s="181" t="s">
        <v>69</v>
      </c>
      <c r="AR38" s="180" t="str">
        <f t="shared" si="3"/>
        <v>合格</v>
      </c>
      <c r="AS38" s="182" t="s">
        <v>70</v>
      </c>
      <c r="AT38" s="158">
        <v>20260228</v>
      </c>
      <c r="AU38" s="54">
        <v>15</v>
      </c>
      <c r="AV38" s="97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</row>
    <row r="39" s="78" customFormat="1" ht="15" spans="1:246">
      <c r="A39" s="166">
        <v>32</v>
      </c>
      <c r="B39" s="158" t="s">
        <v>56</v>
      </c>
      <c r="C39" s="158">
        <v>20260228</v>
      </c>
      <c r="D39" s="167" t="s">
        <v>447</v>
      </c>
      <c r="E39" s="160" t="s">
        <v>530</v>
      </c>
      <c r="F39" s="160" t="s">
        <v>531</v>
      </c>
      <c r="G39" s="158" t="s">
        <v>119</v>
      </c>
      <c r="H39" s="168" t="s">
        <v>302</v>
      </c>
      <c r="I39" s="168" t="s">
        <v>371</v>
      </c>
      <c r="J39" s="169">
        <v>5.7</v>
      </c>
      <c r="K39" s="167">
        <v>47</v>
      </c>
      <c r="L39" s="167">
        <v>40.4</v>
      </c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67">
        <v>46.9</v>
      </c>
      <c r="AA39" s="171">
        <f t="shared" si="0"/>
        <v>0.212765957446812</v>
      </c>
      <c r="AB39" s="172">
        <v>87.4</v>
      </c>
      <c r="AC39" s="173">
        <f>(AB39-Z39)*VLOOKUP(AE39,[1]公斤水的体积!A:B,2,)</f>
        <v>40.55589</v>
      </c>
      <c r="AD39" s="174">
        <f t="shared" si="1"/>
        <v>0.38586633663368</v>
      </c>
      <c r="AE39" s="175">
        <v>18</v>
      </c>
      <c r="AF39" s="176"/>
      <c r="AG39" s="177"/>
      <c r="AH39" s="178">
        <v>2.7</v>
      </c>
      <c r="AI39" s="179">
        <v>153.4</v>
      </c>
      <c r="AJ39" s="180">
        <f t="shared" si="2"/>
        <v>1.76010430247718</v>
      </c>
      <c r="AK39" s="181" t="s">
        <v>69</v>
      </c>
      <c r="AL39" s="181" t="s">
        <v>69</v>
      </c>
      <c r="AM39" s="181" t="s">
        <v>69</v>
      </c>
      <c r="AN39" s="181" t="s">
        <v>69</v>
      </c>
      <c r="AO39" s="181" t="s">
        <v>69</v>
      </c>
      <c r="AP39" s="181" t="s">
        <v>69</v>
      </c>
      <c r="AQ39" s="181" t="s">
        <v>69</v>
      </c>
      <c r="AR39" s="180" t="str">
        <f t="shared" si="3"/>
        <v>合格</v>
      </c>
      <c r="AS39" s="182" t="s">
        <v>70</v>
      </c>
      <c r="AT39" s="158">
        <v>20260228</v>
      </c>
      <c r="AU39" s="54">
        <v>15</v>
      </c>
      <c r="AV39" s="97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</row>
    <row r="40" s="78" customFormat="1" ht="15" spans="1:246">
      <c r="A40" s="166">
        <v>33</v>
      </c>
      <c r="B40" s="158" t="s">
        <v>56</v>
      </c>
      <c r="C40" s="158">
        <v>20260228</v>
      </c>
      <c r="D40" s="167" t="s">
        <v>447</v>
      </c>
      <c r="E40" s="160" t="s">
        <v>532</v>
      </c>
      <c r="F40" s="160" t="s">
        <v>533</v>
      </c>
      <c r="G40" s="158" t="s">
        <v>74</v>
      </c>
      <c r="H40" s="168" t="s">
        <v>75</v>
      </c>
      <c r="I40" s="168" t="s">
        <v>83</v>
      </c>
      <c r="J40" s="169">
        <v>5.7</v>
      </c>
      <c r="K40" s="167">
        <v>54.1</v>
      </c>
      <c r="L40" s="167">
        <v>40.4</v>
      </c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67">
        <v>54</v>
      </c>
      <c r="AA40" s="171">
        <f t="shared" si="0"/>
        <v>0.184842883548986</v>
      </c>
      <c r="AB40" s="172">
        <v>94.5</v>
      </c>
      <c r="AC40" s="173">
        <f>(AB40-Z40)*VLOOKUP(AE40,[1]公斤水的体积!A:B,2,)</f>
        <v>40.55589</v>
      </c>
      <c r="AD40" s="174">
        <f t="shared" si="1"/>
        <v>0.385866336633662</v>
      </c>
      <c r="AE40" s="175">
        <v>18</v>
      </c>
      <c r="AF40" s="176"/>
      <c r="AG40" s="177"/>
      <c r="AH40" s="178">
        <v>5.6</v>
      </c>
      <c r="AI40" s="179">
        <v>135.2</v>
      </c>
      <c r="AJ40" s="180">
        <f t="shared" si="2"/>
        <v>4.14201183431953</v>
      </c>
      <c r="AK40" s="181" t="s">
        <v>69</v>
      </c>
      <c r="AL40" s="181" t="s">
        <v>69</v>
      </c>
      <c r="AM40" s="181" t="s">
        <v>69</v>
      </c>
      <c r="AN40" s="181" t="s">
        <v>69</v>
      </c>
      <c r="AO40" s="181" t="s">
        <v>69</v>
      </c>
      <c r="AP40" s="181" t="s">
        <v>69</v>
      </c>
      <c r="AQ40" s="181" t="s">
        <v>69</v>
      </c>
      <c r="AR40" s="180" t="str">
        <f t="shared" si="3"/>
        <v>合格</v>
      </c>
      <c r="AS40" s="182" t="s">
        <v>70</v>
      </c>
      <c r="AT40" s="158">
        <v>20260228</v>
      </c>
      <c r="AU40" s="54">
        <v>15</v>
      </c>
      <c r="AV40" s="97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</row>
    <row r="41" s="78" customFormat="1" ht="15" spans="1:246">
      <c r="A41" s="166">
        <v>34</v>
      </c>
      <c r="B41" s="158" t="s">
        <v>56</v>
      </c>
      <c r="C41" s="158">
        <v>20260228</v>
      </c>
      <c r="D41" s="167" t="s">
        <v>447</v>
      </c>
      <c r="E41" s="160" t="s">
        <v>534</v>
      </c>
      <c r="F41" s="160" t="s">
        <v>535</v>
      </c>
      <c r="G41" s="158" t="s">
        <v>119</v>
      </c>
      <c r="H41" s="168" t="s">
        <v>536</v>
      </c>
      <c r="I41" s="168" t="s">
        <v>63</v>
      </c>
      <c r="J41" s="169">
        <v>5.7</v>
      </c>
      <c r="K41" s="167">
        <v>48.4</v>
      </c>
      <c r="L41" s="167">
        <v>40.2</v>
      </c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67">
        <v>48.3</v>
      </c>
      <c r="AA41" s="171">
        <f t="shared" si="0"/>
        <v>0.206611570247937</v>
      </c>
      <c r="AB41" s="172">
        <v>88.6</v>
      </c>
      <c r="AC41" s="173">
        <f>(AB41-Z41)*VLOOKUP(AE41,[1]公斤水的体积!A:B,2,)</f>
        <v>40.355614</v>
      </c>
      <c r="AD41" s="174">
        <f t="shared" si="1"/>
        <v>0.387099502487544</v>
      </c>
      <c r="AE41" s="175">
        <v>18</v>
      </c>
      <c r="AF41" s="176"/>
      <c r="AG41" s="177"/>
      <c r="AH41" s="178">
        <v>2.8</v>
      </c>
      <c r="AI41" s="179">
        <v>151.3</v>
      </c>
      <c r="AJ41" s="180">
        <f t="shared" si="2"/>
        <v>1.85062789160608</v>
      </c>
      <c r="AK41" s="181" t="s">
        <v>69</v>
      </c>
      <c r="AL41" s="181" t="s">
        <v>69</v>
      </c>
      <c r="AM41" s="181" t="s">
        <v>69</v>
      </c>
      <c r="AN41" s="181" t="s">
        <v>69</v>
      </c>
      <c r="AO41" s="181" t="s">
        <v>69</v>
      </c>
      <c r="AP41" s="181" t="s">
        <v>69</v>
      </c>
      <c r="AQ41" s="181" t="s">
        <v>69</v>
      </c>
      <c r="AR41" s="180" t="str">
        <f t="shared" si="3"/>
        <v>合格</v>
      </c>
      <c r="AS41" s="182" t="s">
        <v>70</v>
      </c>
      <c r="AT41" s="158">
        <v>20260228</v>
      </c>
      <c r="AU41" s="54">
        <v>15</v>
      </c>
      <c r="AV41" s="97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</row>
    <row r="42" s="78" customFormat="1" ht="15" spans="1:246">
      <c r="A42" s="166">
        <v>35</v>
      </c>
      <c r="B42" s="158" t="s">
        <v>56</v>
      </c>
      <c r="C42" s="158">
        <v>20260228</v>
      </c>
      <c r="D42" s="167" t="s">
        <v>447</v>
      </c>
      <c r="E42" s="160" t="s">
        <v>537</v>
      </c>
      <c r="F42" s="160" t="s">
        <v>538</v>
      </c>
      <c r="G42" s="158" t="s">
        <v>119</v>
      </c>
      <c r="H42" s="168" t="s">
        <v>539</v>
      </c>
      <c r="I42" s="168" t="s">
        <v>371</v>
      </c>
      <c r="J42" s="184">
        <v>5</v>
      </c>
      <c r="K42" s="167">
        <v>44.1</v>
      </c>
      <c r="L42" s="167">
        <v>40</v>
      </c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67">
        <v>44</v>
      </c>
      <c r="AA42" s="171">
        <f t="shared" si="0"/>
        <v>0.226757369614516</v>
      </c>
      <c r="AB42" s="172">
        <v>84.1</v>
      </c>
      <c r="AC42" s="173">
        <f>(AB42-Z42)*VLOOKUP(AE42,[1]公斤水的体积!A:B,2,)</f>
        <v>40.155338</v>
      </c>
      <c r="AD42" s="174">
        <f t="shared" si="1"/>
        <v>0.388344999999983</v>
      </c>
      <c r="AE42" s="175">
        <v>18</v>
      </c>
      <c r="AF42" s="176"/>
      <c r="AG42" s="177"/>
      <c r="AH42" s="178">
        <v>3.5</v>
      </c>
      <c r="AI42" s="179">
        <v>152.7</v>
      </c>
      <c r="AJ42" s="180">
        <f t="shared" si="2"/>
        <v>2.2920759659463</v>
      </c>
      <c r="AK42" s="181" t="s">
        <v>69</v>
      </c>
      <c r="AL42" s="181" t="s">
        <v>69</v>
      </c>
      <c r="AM42" s="181" t="s">
        <v>69</v>
      </c>
      <c r="AN42" s="181" t="s">
        <v>69</v>
      </c>
      <c r="AO42" s="181" t="s">
        <v>69</v>
      </c>
      <c r="AP42" s="181" t="s">
        <v>69</v>
      </c>
      <c r="AQ42" s="181" t="s">
        <v>69</v>
      </c>
      <c r="AR42" s="180" t="str">
        <f t="shared" si="3"/>
        <v>合格</v>
      </c>
      <c r="AS42" s="182" t="s">
        <v>70</v>
      </c>
      <c r="AT42" s="158">
        <v>20260228</v>
      </c>
      <c r="AU42" s="54">
        <v>15</v>
      </c>
      <c r="AV42" s="97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</row>
    <row r="43" s="78" customFormat="1" ht="15" spans="1:246">
      <c r="A43" s="166">
        <v>36</v>
      </c>
      <c r="B43" s="158" t="s">
        <v>56</v>
      </c>
      <c r="C43" s="158">
        <v>20260228</v>
      </c>
      <c r="D43" s="167" t="s">
        <v>447</v>
      </c>
      <c r="E43" s="160" t="s">
        <v>540</v>
      </c>
      <c r="F43" s="160" t="s">
        <v>541</v>
      </c>
      <c r="G43" s="158" t="s">
        <v>119</v>
      </c>
      <c r="H43" s="168" t="s">
        <v>539</v>
      </c>
      <c r="I43" s="168" t="s">
        <v>371</v>
      </c>
      <c r="J43" s="184">
        <v>5</v>
      </c>
      <c r="K43" s="167">
        <v>44.5</v>
      </c>
      <c r="L43" s="167">
        <v>40</v>
      </c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67">
        <v>44.4</v>
      </c>
      <c r="AA43" s="171">
        <f t="shared" si="0"/>
        <v>0.224719101123599</v>
      </c>
      <c r="AB43" s="172">
        <v>84.5</v>
      </c>
      <c r="AC43" s="173">
        <f>(AB43-Z43)*VLOOKUP(AE43,[1]公斤水的体积!A:B,2,)</f>
        <v>40.155338</v>
      </c>
      <c r="AD43" s="174">
        <f t="shared" si="1"/>
        <v>0.388345000000001</v>
      </c>
      <c r="AE43" s="175">
        <v>18</v>
      </c>
      <c r="AF43" s="176"/>
      <c r="AG43" s="177"/>
      <c r="AH43" s="178">
        <v>2.6</v>
      </c>
      <c r="AI43" s="179">
        <v>158.8</v>
      </c>
      <c r="AJ43" s="180">
        <f t="shared" si="2"/>
        <v>1.63727959697733</v>
      </c>
      <c r="AK43" s="181" t="s">
        <v>69</v>
      </c>
      <c r="AL43" s="181" t="s">
        <v>69</v>
      </c>
      <c r="AM43" s="181" t="s">
        <v>69</v>
      </c>
      <c r="AN43" s="181" t="s">
        <v>69</v>
      </c>
      <c r="AO43" s="181" t="s">
        <v>69</v>
      </c>
      <c r="AP43" s="181" t="s">
        <v>69</v>
      </c>
      <c r="AQ43" s="181" t="s">
        <v>69</v>
      </c>
      <c r="AR43" s="180" t="str">
        <f t="shared" si="3"/>
        <v>合格</v>
      </c>
      <c r="AS43" s="182" t="s">
        <v>70</v>
      </c>
      <c r="AT43" s="158">
        <v>20260228</v>
      </c>
      <c r="AU43" s="54">
        <v>15</v>
      </c>
      <c r="AV43" s="97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</row>
  </sheetData>
  <autoFilter xmlns:etc="http://www.wps.cn/officeDocument/2017/etCustomData" ref="A2:AU7" etc:filterBottomFollowUsedRange="0">
    <extLst/>
  </autoFilter>
  <mergeCells count="50"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2.00902777777778" right="0.309027777777778" top="0.238888888888889" bottom="0.238888888888889" header="0.279166666666667" footer="0.15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R7"/>
  <sheetViews>
    <sheetView workbookViewId="0">
      <selection activeCell="K45" sqref="K45"/>
    </sheetView>
  </sheetViews>
  <sheetFormatPr defaultColWidth="9" defaultRowHeight="14.25" outlineLevelRow="6"/>
  <cols>
    <col min="1" max="1" width="4.125" style="4" customWidth="1"/>
    <col min="2" max="2" width="6.25" style="7" customWidth="1"/>
    <col min="3" max="3" width="9" style="7" customWidth="1"/>
    <col min="4" max="4" width="4.25" style="7" customWidth="1"/>
    <col min="5" max="5" width="6.5" style="8" customWidth="1"/>
    <col min="6" max="6" width="7.625" style="9" customWidth="1"/>
    <col min="7" max="7" width="6.5" style="4" customWidth="1"/>
    <col min="8" max="8" width="7.125" style="10" customWidth="1"/>
    <col min="9" max="9" width="7.175" style="10" customWidth="1"/>
    <col min="10" max="10" width="4.875" style="7" customWidth="1"/>
    <col min="11" max="11" width="5.875" style="7" customWidth="1"/>
    <col min="12" max="12" width="6" style="11" customWidth="1"/>
    <col min="13" max="13" width="4.45833333333333" style="3" hidden="1" customWidth="1"/>
    <col min="14" max="25" width="5.125" style="3" hidden="1" customWidth="1"/>
    <col min="26" max="26" width="6" style="12" customWidth="1"/>
    <col min="27" max="27" width="6.5" style="13" customWidth="1"/>
    <col min="28" max="28" width="6.875" style="14" customWidth="1"/>
    <col min="29" max="29" width="6.75" style="15" customWidth="1"/>
    <col min="30" max="30" width="6.875" style="16" customWidth="1"/>
    <col min="31" max="31" width="3.90833333333333" style="17" customWidth="1"/>
    <col min="32" max="32" width="4" style="17" hidden="1" customWidth="1"/>
    <col min="33" max="33" width="4.625" style="17" hidden="1" customWidth="1"/>
    <col min="34" max="34" width="5.5" style="17" customWidth="1"/>
    <col min="35" max="35" width="6.625" style="18" customWidth="1"/>
    <col min="36" max="36" width="7.25" style="19" customWidth="1"/>
    <col min="37" max="37" width="3.875" style="3" customWidth="1"/>
    <col min="38" max="38" width="0.108333333333333" style="3" hidden="1" customWidth="1"/>
    <col min="39" max="39" width="3.125" style="3" customWidth="1"/>
    <col min="40" max="43" width="3" style="3" customWidth="1"/>
    <col min="44" max="44" width="6.625" style="3" customWidth="1"/>
    <col min="45" max="45" width="7.125" style="20" customWidth="1"/>
    <col min="46" max="46" width="9.5" style="21" customWidth="1"/>
    <col min="47" max="47" width="7.71666666666667" style="7" customWidth="1"/>
    <col min="48" max="48" width="6.875" style="22" customWidth="1"/>
    <col min="49" max="251" width="9" style="22" customWidth="1"/>
    <col min="252" max="16384" width="9" style="22"/>
  </cols>
  <sheetData>
    <row r="1" s="3" customFormat="1" ht="36" customHeight="1" spans="1:252">
      <c r="A1" s="23" t="s">
        <v>542</v>
      </c>
      <c r="B1" s="24"/>
      <c r="C1" s="24"/>
      <c r="D1" s="23"/>
      <c r="E1" s="25"/>
      <c r="F1" s="25"/>
      <c r="G1" s="23"/>
      <c r="H1" s="25"/>
      <c r="I1" s="25"/>
      <c r="J1" s="23"/>
      <c r="K1" s="23"/>
      <c r="L1" s="25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6"/>
      <c r="AA1" s="27"/>
      <c r="AB1" s="26"/>
      <c r="AC1" s="28"/>
      <c r="AD1" s="27"/>
      <c r="AE1" s="26"/>
      <c r="AF1" s="26"/>
      <c r="AG1" s="26"/>
      <c r="AH1" s="26"/>
      <c r="AI1" s="29"/>
      <c r="AJ1" s="30"/>
      <c r="AK1" s="31"/>
      <c r="AL1" s="31"/>
      <c r="AM1" s="31"/>
      <c r="AN1" s="31"/>
      <c r="AO1" s="31"/>
      <c r="AP1" s="31"/>
      <c r="AQ1" s="31"/>
      <c r="AR1" s="31"/>
      <c r="AS1" s="23"/>
      <c r="AT1" s="32"/>
      <c r="AU1" s="24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</row>
    <row r="2" s="3" customFormat="1" ht="4" customHeight="1" spans="1:252">
      <c r="A2" s="23"/>
      <c r="B2" s="24"/>
      <c r="C2" s="24"/>
      <c r="D2" s="23"/>
      <c r="E2" s="25"/>
      <c r="F2" s="25"/>
      <c r="G2" s="23"/>
      <c r="H2" s="25"/>
      <c r="I2" s="25"/>
      <c r="J2" s="23"/>
      <c r="K2" s="23"/>
      <c r="L2" s="25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6"/>
      <c r="AA2" s="27"/>
      <c r="AB2" s="26"/>
      <c r="AC2" s="28"/>
      <c r="AD2" s="27"/>
      <c r="AE2" s="26"/>
      <c r="AF2" s="26"/>
      <c r="AG2" s="26"/>
      <c r="AH2" s="26"/>
      <c r="AI2" s="29"/>
      <c r="AJ2" s="30"/>
      <c r="AK2" s="31"/>
      <c r="AL2" s="31"/>
      <c r="AM2" s="31"/>
      <c r="AN2" s="31"/>
      <c r="AO2" s="31"/>
      <c r="AP2" s="31"/>
      <c r="AQ2" s="31"/>
      <c r="AR2" s="31"/>
      <c r="AS2" s="23"/>
      <c r="AT2" s="32"/>
      <c r="AU2" s="24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</row>
    <row r="3" s="4" customFormat="1" ht="17" customHeight="1" spans="1:252">
      <c r="B3" s="33" t="s">
        <v>436</v>
      </c>
      <c r="C3" s="33"/>
      <c r="D3" s="34"/>
      <c r="E3" s="35"/>
      <c r="F3" s="36"/>
      <c r="G3" s="34"/>
      <c r="H3" s="37"/>
      <c r="I3" s="37"/>
      <c r="J3" s="34"/>
      <c r="K3" s="34"/>
      <c r="L3" s="36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8"/>
      <c r="AB3" s="39"/>
      <c r="AC3" s="40"/>
      <c r="AD3" s="38"/>
      <c r="AE3" s="34"/>
      <c r="AF3" s="34"/>
      <c r="AG3" s="34"/>
      <c r="AH3" s="34"/>
      <c r="AI3" s="36"/>
      <c r="AJ3" s="38"/>
      <c r="AK3" s="41"/>
      <c r="AL3" s="41"/>
      <c r="AM3" s="41"/>
      <c r="AN3" s="41"/>
      <c r="AO3" s="41"/>
      <c r="AP3" s="41"/>
      <c r="AQ3" s="41"/>
      <c r="AR3" s="41"/>
      <c r="AS3" s="34"/>
      <c r="AT3" s="42"/>
      <c r="AU3" s="34"/>
    </row>
    <row r="4" s="5" customFormat="1" ht="15" customHeight="1" spans="1:252">
      <c r="A4" s="43" t="s">
        <v>380</v>
      </c>
      <c r="B4" s="44" t="s">
        <v>437</v>
      </c>
      <c r="C4" s="45" t="s">
        <v>444</v>
      </c>
      <c r="D4" s="43" t="s">
        <v>5</v>
      </c>
      <c r="E4" s="46" t="s">
        <v>6</v>
      </c>
      <c r="F4" s="47"/>
      <c r="G4" s="48"/>
      <c r="H4" s="47"/>
      <c r="I4" s="47"/>
      <c r="J4" s="48"/>
      <c r="K4" s="48"/>
      <c r="L4" s="47"/>
      <c r="M4" s="48" t="s">
        <v>7</v>
      </c>
      <c r="N4" s="48"/>
      <c r="O4" s="48"/>
      <c r="P4" s="48" t="s">
        <v>8</v>
      </c>
      <c r="Q4" s="48"/>
      <c r="R4" s="48"/>
      <c r="S4" s="48"/>
      <c r="T4" s="48"/>
      <c r="U4" s="48"/>
      <c r="V4" s="48"/>
      <c r="W4" s="48"/>
      <c r="X4" s="48"/>
      <c r="Y4" s="43" t="s">
        <v>9</v>
      </c>
      <c r="Z4" s="45" t="s">
        <v>10</v>
      </c>
      <c r="AA4" s="49" t="s">
        <v>11</v>
      </c>
      <c r="AB4" s="50" t="s">
        <v>12</v>
      </c>
      <c r="AC4" s="51" t="s">
        <v>13</v>
      </c>
      <c r="AD4" s="49" t="s">
        <v>14</v>
      </c>
      <c r="AE4" s="45" t="s">
        <v>15</v>
      </c>
      <c r="AF4" s="45"/>
      <c r="AG4" s="45"/>
      <c r="AH4" s="45"/>
      <c r="AI4" s="52"/>
      <c r="AJ4" s="49"/>
      <c r="AK4" s="53"/>
      <c r="AL4" s="54" t="s">
        <v>16</v>
      </c>
      <c r="AM4" s="54"/>
      <c r="AN4" s="55" t="s">
        <v>17</v>
      </c>
      <c r="AO4" s="55" t="s">
        <v>18</v>
      </c>
      <c r="AP4" s="55" t="s">
        <v>19</v>
      </c>
      <c r="AQ4" s="55" t="s">
        <v>20</v>
      </c>
      <c r="AR4" s="55" t="s">
        <v>21</v>
      </c>
      <c r="AS4" s="43" t="s">
        <v>22</v>
      </c>
      <c r="AT4" s="56" t="s">
        <v>23</v>
      </c>
      <c r="AU4" s="52" t="s">
        <v>24</v>
      </c>
    </row>
    <row r="5" s="5" customFormat="1" ht="16.5" customHeight="1" spans="1:252">
      <c r="A5" s="43"/>
      <c r="B5" s="44"/>
      <c r="C5" s="45"/>
      <c r="D5" s="43"/>
      <c r="E5" s="57" t="s">
        <v>25</v>
      </c>
      <c r="F5" s="52" t="s">
        <v>441</v>
      </c>
      <c r="G5" s="45" t="s">
        <v>27</v>
      </c>
      <c r="H5" s="52" t="s">
        <v>28</v>
      </c>
      <c r="I5" s="52" t="s">
        <v>29</v>
      </c>
      <c r="J5" s="45" t="s">
        <v>30</v>
      </c>
      <c r="K5" s="45" t="s">
        <v>31</v>
      </c>
      <c r="L5" s="52" t="s">
        <v>32</v>
      </c>
      <c r="M5" s="43" t="s">
        <v>33</v>
      </c>
      <c r="N5" s="43" t="s">
        <v>34</v>
      </c>
      <c r="O5" s="43" t="s">
        <v>35</v>
      </c>
      <c r="P5" s="43" t="s">
        <v>36</v>
      </c>
      <c r="Q5" s="43" t="s">
        <v>37</v>
      </c>
      <c r="R5" s="43" t="s">
        <v>38</v>
      </c>
      <c r="S5" s="43" t="s">
        <v>39</v>
      </c>
      <c r="T5" s="43" t="s">
        <v>40</v>
      </c>
      <c r="U5" s="48" t="s">
        <v>41</v>
      </c>
      <c r="V5" s="48"/>
      <c r="W5" s="48"/>
      <c r="X5" s="48" t="s">
        <v>42</v>
      </c>
      <c r="Y5" s="43"/>
      <c r="Z5" s="45"/>
      <c r="AA5" s="49"/>
      <c r="AB5" s="50"/>
      <c r="AC5" s="51"/>
      <c r="AD5" s="49"/>
      <c r="AE5" s="58" t="s">
        <v>43</v>
      </c>
      <c r="AF5" s="45" t="s">
        <v>44</v>
      </c>
      <c r="AG5" s="45" t="s">
        <v>45</v>
      </c>
      <c r="AH5" s="45" t="s">
        <v>46</v>
      </c>
      <c r="AI5" s="52" t="s">
        <v>47</v>
      </c>
      <c r="AJ5" s="49" t="s">
        <v>48</v>
      </c>
      <c r="AK5" s="59" t="s">
        <v>442</v>
      </c>
      <c r="AL5" s="55" t="s">
        <v>50</v>
      </c>
      <c r="AM5" s="55" t="s">
        <v>51</v>
      </c>
      <c r="AN5" s="55"/>
      <c r="AO5" s="55"/>
      <c r="AP5" s="55"/>
      <c r="AQ5" s="55"/>
      <c r="AR5" s="55"/>
      <c r="AS5" s="43"/>
      <c r="AT5" s="56"/>
      <c r="AU5" s="52"/>
    </row>
    <row r="6" s="6" customFormat="1" ht="38" customHeight="1" spans="1:252">
      <c r="A6" s="43"/>
      <c r="B6" s="44"/>
      <c r="C6" s="45"/>
      <c r="D6" s="43"/>
      <c r="E6" s="46"/>
      <c r="F6" s="47"/>
      <c r="G6" s="48"/>
      <c r="H6" s="52"/>
      <c r="I6" s="47"/>
      <c r="J6" s="48"/>
      <c r="K6" s="48"/>
      <c r="L6" s="47"/>
      <c r="M6" s="43"/>
      <c r="N6" s="43"/>
      <c r="O6" s="43"/>
      <c r="P6" s="43"/>
      <c r="Q6" s="43"/>
      <c r="R6" s="43"/>
      <c r="S6" s="43"/>
      <c r="T6" s="43"/>
      <c r="U6" s="60" t="s">
        <v>52</v>
      </c>
      <c r="V6" s="60" t="s">
        <v>53</v>
      </c>
      <c r="W6" s="60" t="s">
        <v>54</v>
      </c>
      <c r="X6" s="60" t="s">
        <v>382</v>
      </c>
      <c r="Y6" s="43"/>
      <c r="Z6" s="45"/>
      <c r="AA6" s="49"/>
      <c r="AB6" s="50"/>
      <c r="AC6" s="51"/>
      <c r="AD6" s="49"/>
      <c r="AE6" s="61"/>
      <c r="AF6" s="45"/>
      <c r="AG6" s="45"/>
      <c r="AH6" s="45"/>
      <c r="AI6" s="52"/>
      <c r="AJ6" s="49"/>
      <c r="AK6" s="62"/>
      <c r="AL6" s="55"/>
      <c r="AM6" s="55"/>
      <c r="AN6" s="55"/>
      <c r="AO6" s="55"/>
      <c r="AP6" s="55"/>
      <c r="AQ6" s="55"/>
      <c r="AR6" s="55"/>
      <c r="AS6" s="43"/>
      <c r="AT6" s="56"/>
      <c r="AU6" s="52"/>
    </row>
    <row r="7" s="4" customFormat="1" ht="17" customHeight="1" spans="1:252">
      <c r="A7" s="63">
        <v>1</v>
      </c>
      <c r="B7" s="63">
        <v>2</v>
      </c>
      <c r="C7" s="64">
        <v>3</v>
      </c>
      <c r="D7" s="63">
        <v>4</v>
      </c>
      <c r="E7" s="65">
        <v>5</v>
      </c>
      <c r="F7" s="66">
        <v>6</v>
      </c>
      <c r="G7" s="63">
        <v>7</v>
      </c>
      <c r="H7" s="66">
        <v>8</v>
      </c>
      <c r="I7" s="66">
        <v>9</v>
      </c>
      <c r="J7" s="63">
        <v>10</v>
      </c>
      <c r="K7" s="63">
        <v>11</v>
      </c>
      <c r="L7" s="67">
        <v>12</v>
      </c>
      <c r="M7" s="64">
        <v>13</v>
      </c>
      <c r="N7" s="63">
        <v>14</v>
      </c>
      <c r="O7" s="63">
        <v>15</v>
      </c>
      <c r="P7" s="64">
        <v>16</v>
      </c>
      <c r="Q7" s="64">
        <v>17</v>
      </c>
      <c r="R7" s="63">
        <v>18</v>
      </c>
      <c r="S7" s="63">
        <v>19</v>
      </c>
      <c r="T7" s="64">
        <v>20</v>
      </c>
      <c r="U7" s="64">
        <v>21</v>
      </c>
      <c r="V7" s="63">
        <v>22</v>
      </c>
      <c r="W7" s="63">
        <v>23</v>
      </c>
      <c r="X7" s="64">
        <v>24</v>
      </c>
      <c r="Y7" s="64">
        <v>25</v>
      </c>
      <c r="Z7" s="68">
        <v>26</v>
      </c>
      <c r="AA7" s="69">
        <v>27</v>
      </c>
      <c r="AB7" s="68">
        <v>28</v>
      </c>
      <c r="AC7" s="70">
        <v>29</v>
      </c>
      <c r="AD7" s="69">
        <v>30</v>
      </c>
      <c r="AE7" s="68">
        <v>31</v>
      </c>
      <c r="AF7" s="68">
        <v>32</v>
      </c>
      <c r="AG7" s="68">
        <v>33</v>
      </c>
      <c r="AH7" s="68">
        <v>34</v>
      </c>
      <c r="AI7" s="71">
        <v>35</v>
      </c>
      <c r="AJ7" s="72">
        <v>36</v>
      </c>
      <c r="AK7" s="64">
        <v>37</v>
      </c>
      <c r="AL7" s="64">
        <v>38</v>
      </c>
      <c r="AM7" s="64">
        <v>39</v>
      </c>
      <c r="AN7" s="64">
        <v>40</v>
      </c>
      <c r="AO7" s="64">
        <v>41</v>
      </c>
      <c r="AP7" s="64">
        <v>42</v>
      </c>
      <c r="AQ7" s="64">
        <v>43</v>
      </c>
      <c r="AR7" s="64">
        <v>44</v>
      </c>
      <c r="AS7" s="63">
        <v>45</v>
      </c>
      <c r="AT7" s="73">
        <v>46</v>
      </c>
      <c r="AU7" s="64">
        <v>47</v>
      </c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</row>
  </sheetData>
  <autoFilter xmlns:etc="http://www.wps.cn/officeDocument/2017/etCustomData" ref="A1:IR7" etc:filterBottomFollowUsedRange="0">
    <extLst/>
  </autoFilter>
  <mergeCells count="51">
    <mergeCell ref="H3:I3"/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0.46875" right="0.388888888888889" top="0.349305555555556" bottom="0.509027777777778" header="0.349305555555556" footer="0.5"/>
  <pageSetup paperSize="8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C1:I35"/>
  <sheetViews>
    <sheetView workbookViewId="0">
      <selection activeCell="B1" sqref="B1:G37"/>
    </sheetView>
  </sheetViews>
  <sheetFormatPr defaultColWidth="9" defaultRowHeight="14.25"/>
  <cols>
    <col min="5" max="5" width="29.375" customWidth="1"/>
    <col min="6" max="6" width="11.5" customWidth="1"/>
  </cols>
  <sheetData>
    <row r="1" spans="3:9">
      <c r="D1" t="s">
        <v>543</v>
      </c>
      <c r="E1">
        <v>22.5</v>
      </c>
    </row>
    <row r="2" spans="3:9">
      <c r="C2" t="s">
        <v>544</v>
      </c>
      <c r="D2" t="s">
        <v>545</v>
      </c>
      <c r="E2" t="s">
        <v>546</v>
      </c>
      <c r="F2" t="s">
        <v>547</v>
      </c>
    </row>
    <row r="3" spans="3:9">
      <c r="C3">
        <v>5</v>
      </c>
      <c r="D3">
        <v>0.04942</v>
      </c>
      <c r="E3">
        <f>(D3*100000-6.8*22.5)*0.0000001</f>
        <v>0.0004789</v>
      </c>
      <c r="F3">
        <f>E3*22.5</f>
        <v>0.01077525</v>
      </c>
      <c r="I3" t="e">
        <f>VLOOKUP(AE8,A:B,2,)</f>
        <v>#N/A</v>
      </c>
    </row>
    <row r="4" spans="3:9">
      <c r="C4">
        <v>6</v>
      </c>
      <c r="D4">
        <v>0.04915</v>
      </c>
      <c r="E4">
        <f t="shared" ref="E4:E35" si="0">(D4*100000-6.8*22.5)*0.0000001</f>
        <v>0.0004762</v>
      </c>
      <c r="F4">
        <f t="shared" ref="F4:F35" si="1">E4*22.5</f>
        <v>0.0107145</v>
      </c>
    </row>
    <row r="5" spans="3:9">
      <c r="C5">
        <v>7</v>
      </c>
      <c r="D5">
        <v>0.04886</v>
      </c>
      <c r="E5">
        <f t="shared" si="0"/>
        <v>0.0004733</v>
      </c>
      <c r="F5">
        <f t="shared" si="1"/>
        <v>0.01064925</v>
      </c>
    </row>
    <row r="6" spans="3:9">
      <c r="C6">
        <v>8</v>
      </c>
      <c r="D6">
        <v>0.0486</v>
      </c>
      <c r="E6">
        <f t="shared" si="0"/>
        <v>0.0004707</v>
      </c>
      <c r="F6">
        <f t="shared" si="1"/>
        <v>0.01059075</v>
      </c>
    </row>
    <row r="7" spans="3:9">
      <c r="C7">
        <v>9</v>
      </c>
      <c r="D7">
        <v>0.04834</v>
      </c>
      <c r="E7">
        <f t="shared" si="0"/>
        <v>0.0004681</v>
      </c>
      <c r="F7">
        <f t="shared" si="1"/>
        <v>0.01053225</v>
      </c>
    </row>
    <row r="8" spans="3:9">
      <c r="C8">
        <v>10</v>
      </c>
      <c r="D8">
        <v>0.04812</v>
      </c>
      <c r="E8">
        <f t="shared" si="0"/>
        <v>0.0004659</v>
      </c>
      <c r="F8">
        <f t="shared" si="1"/>
        <v>0.01048275</v>
      </c>
    </row>
    <row r="9" spans="3:9">
      <c r="C9">
        <v>11</v>
      </c>
      <c r="D9">
        <v>0.04792</v>
      </c>
      <c r="E9">
        <f t="shared" si="0"/>
        <v>0.0004639</v>
      </c>
      <c r="F9">
        <f t="shared" si="1"/>
        <v>0.01043775</v>
      </c>
    </row>
    <row r="10" spans="3:9">
      <c r="C10">
        <v>12</v>
      </c>
      <c r="D10">
        <v>0.04775</v>
      </c>
      <c r="E10">
        <f t="shared" si="0"/>
        <v>0.0004622</v>
      </c>
      <c r="F10">
        <f t="shared" si="1"/>
        <v>0.0103995</v>
      </c>
    </row>
    <row r="11" spans="3:9">
      <c r="C11">
        <v>13</v>
      </c>
      <c r="D11">
        <v>0.04759</v>
      </c>
      <c r="E11">
        <f t="shared" si="0"/>
        <v>0.0004606</v>
      </c>
      <c r="F11">
        <f t="shared" si="1"/>
        <v>0.0103635</v>
      </c>
    </row>
    <row r="12" spans="3:9">
      <c r="C12">
        <v>14</v>
      </c>
      <c r="D12">
        <v>0.04742</v>
      </c>
      <c r="E12">
        <f t="shared" si="0"/>
        <v>0.0004589</v>
      </c>
      <c r="F12">
        <f t="shared" si="1"/>
        <v>0.01032525</v>
      </c>
    </row>
    <row r="13" spans="3:9">
      <c r="C13">
        <v>15</v>
      </c>
      <c r="D13">
        <v>0.04725</v>
      </c>
      <c r="E13">
        <f t="shared" si="0"/>
        <v>0.0004572</v>
      </c>
      <c r="F13">
        <f t="shared" si="1"/>
        <v>0.010287</v>
      </c>
    </row>
    <row r="14" spans="3:9">
      <c r="C14">
        <v>16</v>
      </c>
      <c r="D14">
        <v>0.0471</v>
      </c>
      <c r="E14">
        <f t="shared" si="0"/>
        <v>0.0004557</v>
      </c>
      <c r="F14">
        <f t="shared" si="1"/>
        <v>0.01025325</v>
      </c>
    </row>
    <row r="15" spans="3:9">
      <c r="C15">
        <v>17</v>
      </c>
      <c r="D15">
        <v>0.04695</v>
      </c>
      <c r="E15">
        <f t="shared" si="0"/>
        <v>0.0004542</v>
      </c>
      <c r="F15">
        <f t="shared" si="1"/>
        <v>0.0102195</v>
      </c>
    </row>
    <row r="16" spans="3:9">
      <c r="C16">
        <v>18</v>
      </c>
      <c r="D16">
        <v>0.0468</v>
      </c>
      <c r="E16">
        <f t="shared" si="0"/>
        <v>0.0004527</v>
      </c>
      <c r="F16">
        <f t="shared" si="1"/>
        <v>0.01018575</v>
      </c>
    </row>
    <row r="17" spans="3:6">
      <c r="C17">
        <v>19</v>
      </c>
      <c r="D17">
        <v>0.04668</v>
      </c>
      <c r="E17">
        <f t="shared" si="0"/>
        <v>0.0004515</v>
      </c>
      <c r="F17">
        <f t="shared" si="1"/>
        <v>0.01015875</v>
      </c>
    </row>
    <row r="18" spans="3:6">
      <c r="C18">
        <v>20</v>
      </c>
      <c r="D18">
        <v>0.04654</v>
      </c>
      <c r="E18">
        <f t="shared" si="0"/>
        <v>0.0004501</v>
      </c>
      <c r="F18">
        <f t="shared" si="1"/>
        <v>0.01012725</v>
      </c>
    </row>
    <row r="19" spans="3:6">
      <c r="C19">
        <v>21</v>
      </c>
      <c r="D19">
        <v>0.04643</v>
      </c>
      <c r="E19">
        <f t="shared" si="0"/>
        <v>0.000449</v>
      </c>
      <c r="F19">
        <f t="shared" si="1"/>
        <v>0.0101025</v>
      </c>
    </row>
    <row r="20" spans="3:6">
      <c r="C20">
        <v>22</v>
      </c>
      <c r="D20">
        <v>0.04633</v>
      </c>
      <c r="E20">
        <f t="shared" si="0"/>
        <v>0.000448</v>
      </c>
      <c r="F20">
        <f t="shared" si="1"/>
        <v>0.01008</v>
      </c>
    </row>
    <row r="21" spans="3:6">
      <c r="C21">
        <v>23</v>
      </c>
      <c r="D21">
        <v>0.04623</v>
      </c>
      <c r="E21">
        <f t="shared" si="0"/>
        <v>0.000447</v>
      </c>
      <c r="F21">
        <f t="shared" si="1"/>
        <v>0.0100575</v>
      </c>
    </row>
    <row r="22" spans="3:6">
      <c r="C22">
        <v>24</v>
      </c>
      <c r="D22">
        <v>0.04613</v>
      </c>
      <c r="E22">
        <f t="shared" si="0"/>
        <v>0.000446</v>
      </c>
      <c r="F22">
        <f t="shared" si="1"/>
        <v>0.010035</v>
      </c>
    </row>
    <row r="23" spans="3:6">
      <c r="C23">
        <v>25</v>
      </c>
      <c r="D23">
        <v>0.04604</v>
      </c>
      <c r="E23">
        <f t="shared" si="0"/>
        <v>0.0004451</v>
      </c>
      <c r="F23">
        <f t="shared" si="1"/>
        <v>0.01001475</v>
      </c>
    </row>
    <row r="24" spans="3:6">
      <c r="C24">
        <v>26</v>
      </c>
      <c r="D24">
        <v>0.04594</v>
      </c>
      <c r="E24">
        <f t="shared" si="0"/>
        <v>0.0004441</v>
      </c>
      <c r="F24">
        <f t="shared" si="1"/>
        <v>0.00999225</v>
      </c>
    </row>
    <row r="25" spans="3:6">
      <c r="C25">
        <v>27</v>
      </c>
      <c r="D25">
        <v>0.04586</v>
      </c>
      <c r="E25">
        <f t="shared" si="0"/>
        <v>0.0004433</v>
      </c>
      <c r="F25">
        <f t="shared" si="1"/>
        <v>0.00997425</v>
      </c>
    </row>
    <row r="26" spans="3:6">
      <c r="C26">
        <v>28</v>
      </c>
      <c r="D26">
        <v>0.04578</v>
      </c>
      <c r="E26">
        <f t="shared" si="0"/>
        <v>0.0004425</v>
      </c>
      <c r="F26">
        <f t="shared" si="1"/>
        <v>0.00995625</v>
      </c>
    </row>
    <row r="27" spans="3:6">
      <c r="C27">
        <v>29</v>
      </c>
      <c r="D27">
        <v>0.0457</v>
      </c>
      <c r="E27">
        <f t="shared" si="0"/>
        <v>0.0004417</v>
      </c>
      <c r="F27">
        <f t="shared" si="1"/>
        <v>0.00993825</v>
      </c>
    </row>
    <row r="28" spans="3:6">
      <c r="C28">
        <v>30</v>
      </c>
      <c r="D28">
        <v>0.04563</v>
      </c>
      <c r="E28">
        <f t="shared" si="0"/>
        <v>0.000441</v>
      </c>
      <c r="F28">
        <f t="shared" si="1"/>
        <v>0.0099225</v>
      </c>
    </row>
    <row r="29" spans="3:6">
      <c r="C29">
        <v>31</v>
      </c>
      <c r="D29">
        <v>0.04557</v>
      </c>
      <c r="E29">
        <f t="shared" si="0"/>
        <v>0.0004404</v>
      </c>
      <c r="F29">
        <f t="shared" si="1"/>
        <v>0.009909</v>
      </c>
    </row>
    <row r="30" spans="3:6">
      <c r="C30">
        <v>32</v>
      </c>
      <c r="D30">
        <v>0.04552</v>
      </c>
      <c r="E30">
        <f t="shared" si="0"/>
        <v>0.0004399</v>
      </c>
      <c r="F30">
        <f t="shared" si="1"/>
        <v>0.00989775</v>
      </c>
    </row>
    <row r="31" spans="3:6">
      <c r="C31">
        <v>33</v>
      </c>
      <c r="D31">
        <v>0.04548</v>
      </c>
      <c r="E31">
        <f t="shared" si="0"/>
        <v>0.0004395</v>
      </c>
      <c r="F31">
        <f t="shared" si="1"/>
        <v>0.00988875</v>
      </c>
    </row>
    <row r="32" spans="3:6">
      <c r="C32">
        <v>34</v>
      </c>
      <c r="D32">
        <v>0.04543</v>
      </c>
      <c r="E32">
        <f t="shared" si="0"/>
        <v>0.000439</v>
      </c>
      <c r="F32">
        <f t="shared" si="1"/>
        <v>0.0098775</v>
      </c>
    </row>
    <row r="33" spans="3:6">
      <c r="C33">
        <v>35</v>
      </c>
      <c r="D33">
        <v>0.04538</v>
      </c>
      <c r="E33">
        <f t="shared" si="0"/>
        <v>0.0004385</v>
      </c>
      <c r="F33">
        <f t="shared" si="1"/>
        <v>0.00986625</v>
      </c>
    </row>
    <row r="34" spans="3:6">
      <c r="C34">
        <v>36</v>
      </c>
      <c r="D34">
        <v>0.04533</v>
      </c>
      <c r="E34">
        <f t="shared" si="0"/>
        <v>0.000438</v>
      </c>
      <c r="F34">
        <f t="shared" si="1"/>
        <v>0.009855</v>
      </c>
    </row>
    <row r="35" spans="3:6">
      <c r="C35">
        <v>37</v>
      </c>
      <c r="D35">
        <v>0.04529</v>
      </c>
      <c r="E35">
        <f t="shared" si="0"/>
        <v>0.0004376</v>
      </c>
      <c r="F35">
        <f t="shared" si="1"/>
        <v>0.009846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3:C39"/>
  <sheetViews>
    <sheetView workbookViewId="0">
      <selection activeCell="AI7126" sqref="AI7126"/>
    </sheetView>
  </sheetViews>
  <sheetFormatPr defaultColWidth="9" defaultRowHeight="14.25" outlineLevelCol="2"/>
  <cols>
    <col min="3" max="3" width="12.875" style="1" customWidth="1"/>
  </cols>
  <sheetData>
    <row r="3" spans="1:3">
      <c r="A3" t="s">
        <v>544</v>
      </c>
      <c r="B3" t="s">
        <v>548</v>
      </c>
      <c r="C3" s="1" t="s">
        <v>549</v>
      </c>
    </row>
    <row r="4" spans="1:3">
      <c r="A4">
        <v>5</v>
      </c>
      <c r="B4">
        <v>1</v>
      </c>
      <c r="C4" s="1">
        <v>114.2</v>
      </c>
    </row>
    <row r="5" spans="1:3">
      <c r="A5">
        <v>6</v>
      </c>
      <c r="B5">
        <v>1.00003</v>
      </c>
      <c r="C5" s="1">
        <v>114.2</v>
      </c>
    </row>
    <row r="6" spans="1:3">
      <c r="A6">
        <v>7</v>
      </c>
      <c r="B6">
        <v>1.00007</v>
      </c>
      <c r="C6" s="1">
        <v>133.6</v>
      </c>
    </row>
    <row r="7" spans="1:3">
      <c r="A7">
        <v>8</v>
      </c>
      <c r="B7">
        <v>1.00012</v>
      </c>
      <c r="C7" s="1">
        <v>114.2</v>
      </c>
    </row>
    <row r="8" spans="1:3">
      <c r="A8">
        <v>9</v>
      </c>
      <c r="B8">
        <v>1.00019</v>
      </c>
      <c r="C8" s="1">
        <v>114.21</v>
      </c>
    </row>
    <row r="9" spans="1:3">
      <c r="A9">
        <v>10</v>
      </c>
      <c r="B9">
        <v>1.00027</v>
      </c>
      <c r="C9" s="1">
        <v>114.21</v>
      </c>
    </row>
    <row r="10" spans="1:3">
      <c r="A10">
        <v>11</v>
      </c>
      <c r="B10">
        <v>1.00037</v>
      </c>
      <c r="C10" s="1">
        <v>114.22</v>
      </c>
    </row>
    <row r="11" spans="1:3">
      <c r="A11">
        <v>12</v>
      </c>
      <c r="B11">
        <v>1.00048</v>
      </c>
      <c r="C11" s="1">
        <v>114.22</v>
      </c>
    </row>
    <row r="12" spans="1:3">
      <c r="A12">
        <v>13</v>
      </c>
      <c r="B12">
        <v>1.0006</v>
      </c>
      <c r="C12" s="1">
        <v>114.23</v>
      </c>
    </row>
    <row r="13" spans="1:3">
      <c r="A13">
        <v>14</v>
      </c>
      <c r="B13">
        <v>1.00073</v>
      </c>
      <c r="C13" s="1">
        <v>114.23</v>
      </c>
    </row>
    <row r="14" spans="1:3">
      <c r="A14">
        <v>15</v>
      </c>
      <c r="B14">
        <v>1.00087</v>
      </c>
      <c r="C14" s="1">
        <v>114.24</v>
      </c>
    </row>
    <row r="15" spans="1:3">
      <c r="A15">
        <v>16</v>
      </c>
      <c r="B15">
        <v>1.00103</v>
      </c>
      <c r="C15" s="1">
        <v>114.25</v>
      </c>
    </row>
    <row r="16" spans="1:3">
      <c r="A16">
        <v>17</v>
      </c>
      <c r="B16">
        <v>1.0012</v>
      </c>
      <c r="C16" s="1">
        <v>114.25</v>
      </c>
    </row>
    <row r="17" spans="1:3">
      <c r="A17">
        <v>18</v>
      </c>
      <c r="B17">
        <v>1.00138</v>
      </c>
      <c r="C17" s="1">
        <v>114.26</v>
      </c>
    </row>
    <row r="18" spans="1:3">
      <c r="A18">
        <v>19</v>
      </c>
      <c r="B18">
        <v>1.00157</v>
      </c>
      <c r="C18" s="1">
        <v>114.27</v>
      </c>
    </row>
    <row r="19" spans="1:3">
      <c r="A19">
        <v>20</v>
      </c>
      <c r="B19">
        <v>1.00177</v>
      </c>
      <c r="C19" s="1">
        <v>114.28</v>
      </c>
    </row>
    <row r="20" spans="1:3">
      <c r="A20">
        <v>21</v>
      </c>
      <c r="B20">
        <v>1.00199</v>
      </c>
      <c r="C20" s="1">
        <v>114.29</v>
      </c>
    </row>
    <row r="21" spans="1:3">
      <c r="A21">
        <v>22</v>
      </c>
      <c r="B21">
        <v>1.00221</v>
      </c>
      <c r="C21" s="1">
        <v>114.3</v>
      </c>
    </row>
    <row r="22" spans="1:3">
      <c r="A22">
        <v>23</v>
      </c>
      <c r="B22">
        <v>1.00224</v>
      </c>
      <c r="C22" s="1">
        <v>114.3</v>
      </c>
    </row>
    <row r="23" spans="1:3">
      <c r="A23">
        <v>24</v>
      </c>
      <c r="B23">
        <v>1.00269</v>
      </c>
      <c r="C23" s="1">
        <v>114.32</v>
      </c>
    </row>
    <row r="24" spans="1:3">
      <c r="A24">
        <v>25</v>
      </c>
      <c r="B24">
        <v>1.00294</v>
      </c>
      <c r="C24" s="1">
        <v>114.33</v>
      </c>
    </row>
    <row r="25" spans="1:3">
      <c r="A25">
        <v>26</v>
      </c>
      <c r="B25">
        <v>1.0032</v>
      </c>
      <c r="C25" s="1">
        <v>114.34</v>
      </c>
    </row>
    <row r="26" spans="1:3">
      <c r="A26">
        <v>27</v>
      </c>
      <c r="B26">
        <v>1.00347</v>
      </c>
      <c r="C26" s="1">
        <v>114.36</v>
      </c>
    </row>
    <row r="27" spans="1:3">
      <c r="A27">
        <v>28</v>
      </c>
      <c r="B27">
        <v>1.00375</v>
      </c>
      <c r="C27" s="1">
        <v>114.37</v>
      </c>
    </row>
    <row r="28" spans="1:3">
      <c r="A28">
        <v>29</v>
      </c>
      <c r="B28">
        <v>1.00405</v>
      </c>
      <c r="C28" s="1">
        <v>114.38</v>
      </c>
    </row>
    <row r="29" spans="1:3">
      <c r="A29">
        <v>30</v>
      </c>
      <c r="B29">
        <v>1.00435</v>
      </c>
      <c r="C29" s="1">
        <v>114.4</v>
      </c>
    </row>
    <row r="30" spans="1:3">
      <c r="A30">
        <v>31</v>
      </c>
      <c r="B30">
        <v>1.00466</v>
      </c>
      <c r="C30" s="1">
        <v>114.41</v>
      </c>
    </row>
    <row r="31" spans="1:3">
      <c r="A31">
        <v>32</v>
      </c>
      <c r="B31">
        <v>1.00497</v>
      </c>
      <c r="C31" s="1">
        <v>114.42</v>
      </c>
    </row>
    <row r="32" spans="1:3">
      <c r="A32">
        <v>33</v>
      </c>
      <c r="B32">
        <v>1.0053</v>
      </c>
      <c r="C32" s="1">
        <v>114.44</v>
      </c>
    </row>
    <row r="33" spans="1:3">
      <c r="A33">
        <v>34</v>
      </c>
      <c r="B33">
        <v>1.00563</v>
      </c>
      <c r="C33" s="1">
        <v>114.45</v>
      </c>
    </row>
    <row r="34" spans="1:3">
      <c r="A34">
        <v>35</v>
      </c>
      <c r="B34">
        <v>1.00598</v>
      </c>
      <c r="C34" s="1">
        <v>114.47</v>
      </c>
    </row>
    <row r="35" spans="1:3">
      <c r="A35">
        <v>36</v>
      </c>
      <c r="B35">
        <v>1.00633</v>
      </c>
      <c r="C35" s="1">
        <v>114.48</v>
      </c>
    </row>
    <row r="36" spans="1:3">
      <c r="A36">
        <v>37</v>
      </c>
      <c r="B36">
        <v>1.00669</v>
      </c>
      <c r="C36" s="1">
        <v>114.5</v>
      </c>
    </row>
    <row r="37" spans="1:3">
      <c r="A37">
        <v>38</v>
      </c>
      <c r="B37">
        <v>1.00706</v>
      </c>
      <c r="C37" s="1">
        <v>114.52</v>
      </c>
    </row>
    <row r="38" spans="1:3">
      <c r="A38">
        <v>39</v>
      </c>
      <c r="B38">
        <v>1.00743</v>
      </c>
      <c r="C38" s="2">
        <v>114.53</v>
      </c>
    </row>
    <row r="39" spans="1:3">
      <c r="A39">
        <v>40</v>
      </c>
      <c r="B39">
        <v>1.00782</v>
      </c>
      <c r="C39" s="1">
        <v>114.55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氧气</vt:lpstr>
      <vt:lpstr>氩气</vt:lpstr>
      <vt:lpstr>氮气</vt:lpstr>
      <vt:lpstr>二氧化碳</vt:lpstr>
      <vt:lpstr>混合气</vt:lpstr>
      <vt:lpstr>水的平均压缩系数</vt:lpstr>
      <vt:lpstr>公斤水的体积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p88093336</dc:creator>
  <cp:lastModifiedBy>冰岩</cp:lastModifiedBy>
  <cp:revision>1</cp:revision>
  <dcterms:created xsi:type="dcterms:W3CDTF">1996-12-17T01:32:00Z</dcterms:created>
  <cp:lastPrinted>2018-04-18T07:18:00Z</cp:lastPrinted>
  <dcterms:modified xsi:type="dcterms:W3CDTF">2026-03-02T07:33:09Z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50B7ABE97ACD4E6EBAD7FE23C03E73DC_13</vt:lpwstr>
  </property>
  <property fmtid="{D5CDD505-2E9C-101B-9397-08002B2CF9AE}" pid="5" name="CalculationRule">
    <vt:i4>0</vt:i4>
  </property>
</Properties>
</file>